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defaultThemeVersion="153222"/>
  <bookViews>
    <workbookView xWindow="0" yWindow="0" windowWidth="20190" windowHeight="9495" activeTab="0"/>
  </bookViews>
  <sheets>
    <sheet name="Лист1" sheetId="1" r:id="rId1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<sst xmlns="http://schemas.openxmlformats.org/spreadsheetml/2006/main" uniqueCount="56" count="56">
  <si>
    <t>Основной маршрут</t>
  </si>
  <si>
    <t>Номер ПП в порядке прохождения по треку</t>
  </si>
  <si>
    <t>Наименование ПП</t>
  </si>
  <si>
    <t>КТ</t>
  </si>
  <si>
    <t>Баллы</t>
  </si>
  <si>
    <t>Итого:</t>
  </si>
  <si>
    <t>S</t>
  </si>
  <si>
    <t>I</t>
  </si>
  <si>
    <t>A</t>
  </si>
  <si>
    <t>KC</t>
  </si>
  <si>
    <t>Надо для 3 к.с.</t>
  </si>
  <si>
    <t>18-34</t>
  </si>
  <si>
    <t>Сумма баллов:</t>
  </si>
  <si>
    <t>Макс кол-во баллов в зачет:</t>
  </si>
  <si>
    <t>Итого в зачет:</t>
  </si>
  <si>
    <t>Запасной  маршрут</t>
  </si>
  <si>
    <t>№ дня</t>
  </si>
  <si>
    <t>Дата</t>
  </si>
  <si>
    <t>Пробег</t>
  </si>
  <si>
    <t>в</t>
  </si>
  <si>
    <t>х</t>
  </si>
  <si>
    <t>с</t>
  </si>
  <si>
    <t>Общий пробег</t>
  </si>
  <si>
    <t>н</t>
  </si>
  <si>
    <t>Кач-во дороги</t>
  </si>
  <si>
    <t>Интенсивность  по основному маршруту</t>
  </si>
  <si>
    <t>Общий пробег по разным типам дорог</t>
  </si>
  <si>
    <t>кач-во дороги</t>
  </si>
  <si>
    <t>выс</t>
  </si>
  <si>
    <t>хор</t>
  </si>
  <si>
    <t>средн</t>
  </si>
  <si>
    <t>низк</t>
  </si>
  <si>
    <t>км</t>
  </si>
  <si>
    <t>m</t>
  </si>
  <si>
    <t>Кэп</t>
  </si>
  <si>
    <t>ЛП</t>
  </si>
  <si>
    <t>Тф</t>
  </si>
  <si>
    <t>Lн</t>
  </si>
  <si>
    <t>Тн</t>
  </si>
  <si>
    <t>Lф</t>
  </si>
  <si>
    <t>Интенсивность  по запасному маршруту</t>
  </si>
  <si>
    <t>По мокрому</t>
  </si>
  <si>
    <t>Траверс хребет Юша</t>
  </si>
  <si>
    <t>траверс хребт Уралтау</t>
  </si>
  <si>
    <t>перевал через хребет Большая сука</t>
  </si>
  <si>
    <t>траверс хребта Бакты</t>
  </si>
  <si>
    <t>траверс Хребет Нургуш</t>
  </si>
  <si>
    <t xml:space="preserve">	равнинное оз. Зюраткуль - Бердяуш ул. Садовая</t>
  </si>
  <si>
    <t>равнинное д. Бердяуш - г. Златоуст</t>
  </si>
  <si>
    <t>равнинное г. Новозлатоуст - г. Тургояк</t>
  </si>
  <si>
    <t>траверс Ильменский хребет г. Тургояк - с. Карасев</t>
  </si>
  <si>
    <t>равнинное Карабаш ад75к-015 - М5 Тюбук</t>
  </si>
  <si>
    <t>равнинное Тюбук ад М5 - Арамильский тракт</t>
  </si>
  <si>
    <t>траверс объезд хребта Б. Нургуш</t>
  </si>
  <si>
    <t>7 бродов по сухому</t>
  </si>
  <si>
    <t xml:space="preserve"> 6 бродов при обьезде</t>
  </si>
</sst>
</file>

<file path=xl/styles.xml><?xml version="1.0" encoding="utf-8"?>
<styleSheet xmlns="http://schemas.openxmlformats.org/spreadsheetml/2006/main">
  <numFmts count="6">
    <numFmt numFmtId="0" formatCode="General"/>
    <numFmt numFmtId="164" formatCode="0.0"/>
    <numFmt numFmtId="17" formatCode="[$-419]mmm\.yy"/>
    <numFmt numFmtId="14" formatCode="dd\.mm\.yyyy"/>
    <numFmt numFmtId="16" formatCode="[$-419]dd\.mmm"/>
    <numFmt numFmtId="2" formatCode="0.00"/>
  </numFmts>
  <fonts count="4">
    <font>
      <name val="Calibri"/>
      <sz val="11"/>
    </font>
    <font>
      <name val="Calibri"/>
      <b/>
      <charset val="204"/>
      <sz val="11"/>
      <color rgb="FF000000"/>
    </font>
    <font>
      <name val="Calibri"/>
      <sz val="11"/>
      <color rgb="FF000000"/>
    </font>
    <font>
      <name val="Calibri"/>
      <charset val="204"/>
      <sz val="11"/>
      <color rgb="FF000000"/>
    </font>
  </fonts>
  <fills count="9">
    <fill>
      <patternFill patternType="none"/>
    </fill>
    <fill>
      <patternFill patternType="gray125"/>
    </fill>
    <fill>
      <patternFill patternType="solid">
        <fgColor rgb="FFBED7EE"/>
        <bgColor indexed="64"/>
      </patternFill>
    </fill>
    <fill>
      <patternFill patternType="solid">
        <fgColor rgb="FFE6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bottom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ill="1" applyBorder="1" applyAlignment="1">
      <alignment horizontal="center" vertical="bottom"/>
    </xf>
    <xf numFmtId="0" fontId="3" fillId="3" borderId="1" xfId="0" applyFont="1" applyFill="1" applyBorder="1" applyAlignment="1">
      <alignment vertical="bottom"/>
    </xf>
    <xf numFmtId="0" fontId="2" fillId="4" borderId="0" xfId="0" applyNumberFormat="1" applyFill="1" applyAlignment="1">
      <alignment vertical="bottom"/>
    </xf>
    <xf numFmtId="0" fontId="2" fillId="4" borderId="0" xfId="0" applyFill="1" applyAlignment="1">
      <alignment vertical="bottom"/>
    </xf>
    <xf numFmtId="0" fontId="2" fillId="0" borderId="1" xfId="0" applyBorder="1" applyAlignment="1">
      <alignment horizontal="center" vertical="bottom"/>
    </xf>
    <xf numFmtId="0" fontId="3" fillId="0" borderId="1" xfId="0" applyFont="1" applyBorder="1" applyAlignment="1">
      <alignment vertical="bottom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3" borderId="0" xfId="0" applyFill="1" applyAlignment="1">
      <alignment vertical="bottom"/>
    </xf>
    <xf numFmtId="0" fontId="2" fillId="4" borderId="1" xfId="0" applyFill="1" applyBorder="1" applyAlignment="1">
      <alignment horizontal="center" vertical="center"/>
    </xf>
    <xf numFmtId="0" fontId="2" fillId="3" borderId="1" xfId="0" applyNumberFormat="1" applyFill="1" applyBorder="1" applyAlignment="1">
      <alignment horizontal="center" vertical="bottom"/>
    </xf>
    <xf numFmtId="0" fontId="3" fillId="0" borderId="1" xfId="0" applyFont="1" applyBorder="1" applyAlignment="1">
      <alignment vertical="bottom" wrapText="1"/>
    </xf>
    <xf numFmtId="0" fontId="1" fillId="5" borderId="1" xfId="0" applyFont="1" applyFill="1" applyBorder="1" applyAlignment="1">
      <alignment horizontal="center" vertical="center"/>
    </xf>
    <xf numFmtId="0" fontId="2" fillId="3" borderId="1" xfId="0" applyFill="1" applyBorder="1" applyAlignment="1">
      <alignment horizontal="center" vertical="center"/>
    </xf>
    <xf numFmtId="0" fontId="2" fillId="0" borderId="1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3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bottom"/>
    </xf>
    <xf numFmtId="164" fontId="1" fillId="5" borderId="1" xfId="0" applyNumberFormat="1" applyFont="1" applyFill="1" applyBorder="1" applyAlignment="1">
      <alignment horizontal="center" vertical="bottom"/>
    </xf>
    <xf numFmtId="0" fontId="2" fillId="0" borderId="1" xfId="0" applyNumberFormat="1" applyBorder="1" applyAlignment="1">
      <alignment horizontal="center" vertical="bottom"/>
    </xf>
    <xf numFmtId="0" fontId="1" fillId="0" borderId="1" xfId="0" applyFont="1" applyBorder="1" applyAlignment="1">
      <alignment horizontal="center" vertical="bottom"/>
    </xf>
    <xf numFmtId="0" fontId="2" fillId="0" borderId="0" xfId="0" applyNumberFormat="1" applyAlignment="1">
      <alignment vertical="bottom"/>
    </xf>
    <xf numFmtId="0" fontId="2" fillId="0" borderId="1" xfId="0" applyBorder="1" applyAlignment="1">
      <alignment vertical="bottom"/>
    </xf>
    <xf numFmtId="0" fontId="1" fillId="0" borderId="1" xfId="0" applyFont="1" applyBorder="1" applyAlignment="1">
      <alignment horizontal="right" vertical="bottom"/>
    </xf>
    <xf numFmtId="0" fontId="1" fillId="6" borderId="1" xfId="0" applyFont="1" applyFill="1" applyBorder="1" applyAlignment="1">
      <alignment horizontal="center" vertical="bottom"/>
    </xf>
    <xf numFmtId="0" fontId="2" fillId="0" borderId="0" xfId="0" applyAlignment="1">
      <alignment horizontal="center" vertical="bottom"/>
    </xf>
    <xf numFmtId="17" fontId="2" fillId="4" borderId="0" xfId="0" applyNumberFormat="1" applyFill="1" applyAlignment="1">
      <alignment vertical="bottom"/>
    </xf>
    <xf numFmtId="0" fontId="2" fillId="0" borderId="1" xfId="0" applyBorder="1" applyAlignment="1">
      <alignment horizontal="center" vertical="center"/>
    </xf>
    <xf numFmtId="0" fontId="2" fillId="0" borderId="0" xfId="0" applyAlignment="1">
      <alignment horizontal="center" vertical="bottom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7" borderId="1" xfId="0" applyFill="1" applyBorder="1" applyAlignment="1">
      <alignment horizontal="center" vertical="center"/>
    </xf>
    <xf numFmtId="14" fontId="2" fillId="7" borderId="1" xfId="0" applyNumberFormat="1" applyFill="1" applyBorder="1" applyAlignment="1">
      <alignment horizontal="center" vertical="center"/>
    </xf>
    <xf numFmtId="0" fontId="2" fillId="0" borderId="5" xfId="0" applyBorder="1" applyAlignment="1">
      <alignment horizontal="center" vertical="center"/>
    </xf>
    <xf numFmtId="14" fontId="2" fillId="0" borderId="5" xfId="0" applyNumberFormat="1" applyBorder="1" applyAlignment="1">
      <alignment horizontal="center" vertical="center"/>
    </xf>
    <xf numFmtId="0" fontId="2" fillId="0" borderId="1" xfId="0" applyBorder="1" applyAlignment="1">
      <alignment horizontal="center" vertical="center"/>
    </xf>
    <xf numFmtId="0" fontId="2" fillId="0" borderId="6" xfId="0" applyBorder="1" applyAlignment="1">
      <alignment horizontal="center" vertical="center"/>
    </xf>
    <xf numFmtId="14" fontId="2" fillId="0" borderId="6" xfId="0" applyNumberFormat="1" applyBorder="1" applyAlignment="1">
      <alignment horizontal="center" vertical="center"/>
    </xf>
    <xf numFmtId="0" fontId="2" fillId="7" borderId="1" xfId="0" applyFill="1" applyBorder="1" applyAlignment="1">
      <alignment horizontal="center" vertical="center"/>
    </xf>
    <xf numFmtId="14" fontId="2" fillId="7" borderId="1" xfId="0" applyNumberFormat="1" applyFill="1" applyBorder="1" applyAlignment="1">
      <alignment horizontal="center" vertical="center"/>
    </xf>
    <xf numFmtId="0" fontId="2" fillId="4" borderId="1" xfId="0" applyFill="1" applyBorder="1" applyAlignment="1">
      <alignment horizontal="center" vertical="center"/>
    </xf>
    <xf numFmtId="14" fontId="2" fillId="4" borderId="1" xfId="0" applyNumberFormat="1" applyFill="1" applyBorder="1" applyAlignment="1">
      <alignment horizontal="center" vertical="center"/>
    </xf>
    <xf numFmtId="0" fontId="2" fillId="7" borderId="5" xfId="0" applyFill="1" applyBorder="1" applyAlignment="1">
      <alignment horizontal="center" vertical="center"/>
    </xf>
    <xf numFmtId="14" fontId="2" fillId="8" borderId="5" xfId="0" applyNumberFormat="1" applyFill="1" applyBorder="1" applyAlignment="1">
      <alignment horizontal="center" vertical="center"/>
    </xf>
    <xf numFmtId="0" fontId="2" fillId="8" borderId="1" xfId="0" applyFill="1" applyBorder="1" applyAlignment="1">
      <alignment horizontal="center" vertical="center"/>
    </xf>
    <xf numFmtId="0" fontId="2" fillId="8" borderId="5" xfId="0" applyFill="1" applyBorder="1" applyAlignment="1">
      <alignment horizontal="center" vertical="center"/>
    </xf>
    <xf numFmtId="0" fontId="2" fillId="7" borderId="7" xfId="0" applyFill="1" applyBorder="1" applyAlignment="1">
      <alignment horizontal="center" vertical="center"/>
    </xf>
    <xf numFmtId="14" fontId="2" fillId="8" borderId="7" xfId="0" applyNumberFormat="1" applyFill="1" applyBorder="1" applyAlignment="1">
      <alignment horizontal="center" vertical="center"/>
    </xf>
    <xf numFmtId="0" fontId="2" fillId="8" borderId="7" xfId="0" applyFill="1" applyBorder="1" applyAlignment="1">
      <alignment horizontal="center" vertical="center"/>
    </xf>
    <xf numFmtId="0" fontId="2" fillId="4" borderId="5" xfId="0" applyFill="1" applyBorder="1" applyAlignment="1">
      <alignment horizontal="center" vertical="center"/>
    </xf>
    <xf numFmtId="14" fontId="2" fillId="4" borderId="5" xfId="0" applyNumberFormat="1" applyFill="1" applyBorder="1" applyAlignment="1">
      <alignment horizontal="center" vertical="center"/>
    </xf>
    <xf numFmtId="0" fontId="2" fillId="4" borderId="7" xfId="0" applyFill="1" applyBorder="1" applyAlignment="1">
      <alignment horizontal="center" vertical="center"/>
    </xf>
    <xf numFmtId="14" fontId="2" fillId="4" borderId="7" xfId="0" applyNumberFormat="1" applyFill="1" applyBorder="1" applyAlignment="1">
      <alignment horizontal="center" vertical="center"/>
    </xf>
    <xf numFmtId="14" fontId="2" fillId="8" borderId="1" xfId="0" applyNumberFormat="1" applyFill="1" applyBorder="1" applyAlignment="1">
      <alignment horizontal="center" vertical="center"/>
    </xf>
    <xf numFmtId="14" fontId="2" fillId="4" borderId="1" xfId="0" applyNumberFormat="1" applyFill="1" applyBorder="1" applyAlignment="1">
      <alignment horizontal="center" vertical="center"/>
    </xf>
    <xf numFmtId="0" fontId="2" fillId="7" borderId="0" xfId="0" applyFill="1" applyBorder="1" applyAlignment="1">
      <alignment horizontal="center" vertical="center"/>
    </xf>
    <xf numFmtId="16" fontId="2" fillId="7" borderId="0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bottom"/>
    </xf>
    <xf numFmtId="0" fontId="1" fillId="2" borderId="3" xfId="0" applyFont="1" applyFill="1" applyBorder="1" applyAlignment="1">
      <alignment horizontal="center" vertical="bottom"/>
    </xf>
    <xf numFmtId="0" fontId="1" fillId="2" borderId="4" xfId="0" applyFont="1" applyFill="1" applyBorder="1" applyAlignment="1">
      <alignment horizontal="center" vertical="bottom"/>
    </xf>
    <xf numFmtId="2" fontId="2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0" borderId="1" xfId="0" applyNumberForma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M85"/>
  <sheetViews>
    <sheetView tabSelected="1" workbookViewId="0" topLeftCell="A30" zoomScale="64">
      <selection activeCell="B86" sqref="B86"/>
    </sheetView>
  </sheetViews>
  <sheetFormatPr defaultRowHeight="15.0"/>
  <cols>
    <col min="1" max="1" customWidth="1" width="13.140625" style="0"/>
    <col min="2" max="2" customWidth="1" width="43.140625" style="0"/>
    <col min="3" max="3" customWidth="1" width="15.140625" style="0"/>
    <col min="4" max="4" customWidth="1" width="10.855469" style="0"/>
    <col min="5" max="6" customWidth="1" width="13.425781" style="0"/>
    <col min="7" max="7" customWidth="1" width="13.855469" style="0"/>
    <col min="8" max="8" customWidth="1" width="15.855469" style="0"/>
    <col min="9" max="9" customWidth="1" width="17.140625" style="0"/>
    <col min="10" max="10" customWidth="1" width="13.7109375" style="0"/>
    <col min="11" max="11" customWidth="1" width="12.855469" style="0"/>
    <col min="12" max="12" customWidth="1" width="22.285156" style="0"/>
  </cols>
  <sheetData>
    <row r="1" spans="8:8" ht="25.35" customHeight="1">
      <c r="A1" s="1" t="s">
        <v>0</v>
      </c>
      <c r="B1" s="1"/>
      <c r="C1" s="1"/>
      <c r="D1" s="1"/>
    </row>
    <row r="2" spans="8:8" ht="60.0" customHeight="1">
      <c r="A2" s="2" t="s">
        <v>1</v>
      </c>
      <c r="B2" s="3" t="s">
        <v>2</v>
      </c>
      <c r="C2" s="4" t="s">
        <v>3</v>
      </c>
      <c r="D2" s="4" t="s">
        <v>4</v>
      </c>
      <c r="E2" s="4" t="s">
        <v>41</v>
      </c>
    </row>
    <row r="3" spans="8:8" ht="22.35" customHeight="1">
      <c r="A3" s="5">
        <v>1.0</v>
      </c>
      <c r="B3" s="6" t="s">
        <v>42</v>
      </c>
      <c r="C3" s="5">
        <v>1.0</v>
      </c>
      <c r="D3" s="5">
        <v>1.28</v>
      </c>
      <c r="E3" s="7">
        <v>1.6</v>
      </c>
      <c r="F3" s="8"/>
    </row>
    <row r="4" spans="8:8" ht="31.35" customHeight="1">
      <c r="A4" s="9">
        <v>2.0</v>
      </c>
      <c r="B4" s="10" t="s">
        <v>43</v>
      </c>
      <c r="C4" s="9">
        <v>2.0</v>
      </c>
      <c r="D4" s="9">
        <v>3.87</v>
      </c>
      <c r="E4" s="8">
        <v>4.89</v>
      </c>
      <c r="F4" s="8"/>
      <c r="G4" s="11" t="s">
        <v>3</v>
      </c>
      <c r="H4" s="11" t="s">
        <v>12</v>
      </c>
      <c r="I4" s="12" t="s">
        <v>13</v>
      </c>
      <c r="J4" s="12" t="s">
        <v>14</v>
      </c>
      <c r="K4" s="8"/>
      <c r="L4" s="8"/>
    </row>
    <row r="5" spans="8:8" s="13" ht="22.35" customFormat="1" customHeight="1">
      <c r="A5" s="5">
        <v>3.0</v>
      </c>
      <c r="B5" s="6" t="s">
        <v>45</v>
      </c>
      <c r="C5" s="5">
        <v>3.0</v>
      </c>
      <c r="D5" s="5">
        <v>5.87</v>
      </c>
      <c r="E5" s="8">
        <v>7.39</v>
      </c>
      <c r="F5" s="8"/>
      <c r="G5" s="14">
        <v>1.0</v>
      </c>
      <c r="H5" s="14">
        <f>D3+D12+D13</f>
        <v>4.93</v>
      </c>
      <c r="I5" s="14">
        <v>3.0</v>
      </c>
      <c r="J5" s="14">
        <v>3.0</v>
      </c>
      <c r="K5" s="8"/>
      <c r="L5" s="8"/>
    </row>
    <row r="6" spans="8:8" ht="22.35" customHeight="1">
      <c r="A6" s="9">
        <v>4.0</v>
      </c>
      <c r="B6" s="10" t="s">
        <v>44</v>
      </c>
      <c r="C6" s="9">
        <v>3.0</v>
      </c>
      <c r="D6" s="9">
        <v>4.51</v>
      </c>
      <c r="E6" s="8">
        <v>5.67</v>
      </c>
      <c r="F6" s="8"/>
      <c r="G6" s="14">
        <v>2.0</v>
      </c>
      <c r="H6" s="14">
        <f>D4+D8+D9+D10+D11</f>
        <v>15.49</v>
      </c>
      <c r="I6" s="14">
        <v>7.0</v>
      </c>
      <c r="J6" s="14">
        <v>7.0</v>
      </c>
      <c r="K6" s="8"/>
      <c r="L6" s="8"/>
    </row>
    <row r="7" spans="8:8" s="13" ht="22.35" customFormat="1" customHeight="1">
      <c r="A7" s="5">
        <v>5.0</v>
      </c>
      <c r="B7" s="6" t="s">
        <v>46</v>
      </c>
      <c r="C7" s="5">
        <v>3.0</v>
      </c>
      <c r="D7" s="15">
        <v>6.38</v>
      </c>
      <c r="E7" s="8">
        <v>8.06</v>
      </c>
      <c r="F7" s="8"/>
      <c r="G7" s="14">
        <v>3.0</v>
      </c>
      <c r="H7" s="14">
        <f>D5+D6+D7</f>
        <v>16.76</v>
      </c>
      <c r="I7" s="14">
        <v>24.0</v>
      </c>
      <c r="J7" s="14">
        <v>16.76</v>
      </c>
      <c r="K7" s="8"/>
      <c r="L7" s="8"/>
    </row>
    <row r="8" spans="8:8" ht="27.6" customHeight="1">
      <c r="A8" s="9">
        <v>6.0</v>
      </c>
      <c r="B8" s="16" t="s">
        <v>47</v>
      </c>
      <c r="C8" s="9">
        <v>2.0</v>
      </c>
      <c r="D8" s="9">
        <v>2.04</v>
      </c>
      <c r="E8" s="8">
        <v>2.47</v>
      </c>
      <c r="F8" s="8"/>
      <c r="I8" s="17" t="s">
        <v>6</v>
      </c>
      <c r="J8" s="17">
        <f>J5+J6+J7</f>
        <v>26.76</v>
      </c>
      <c r="K8" s="8"/>
      <c r="L8" s="8"/>
    </row>
    <row r="9" spans="8:8" s="13" ht="22.35" customFormat="1" customHeight="1">
      <c r="A9" s="5">
        <v>7.0</v>
      </c>
      <c r="B9" s="6" t="s">
        <v>48</v>
      </c>
      <c r="C9" s="5">
        <v>2.0</v>
      </c>
      <c r="D9" s="5">
        <v>3.54</v>
      </c>
      <c r="E9" s="18">
        <v>4.51</v>
      </c>
      <c r="F9" s="8"/>
      <c r="G9" s="8"/>
      <c r="H9" s="8"/>
      <c r="I9" s="8"/>
      <c r="J9" s="8"/>
      <c r="K9" s="8"/>
      <c r="L9" s="8"/>
    </row>
    <row r="10" spans="8:8" ht="22.35" customHeight="1">
      <c r="A10" s="9">
        <v>8.0</v>
      </c>
      <c r="B10" s="10" t="s">
        <v>49</v>
      </c>
      <c r="C10" s="9">
        <v>2.0</v>
      </c>
      <c r="D10" s="9">
        <v>3.27</v>
      </c>
      <c r="E10" s="19">
        <v>4.17</v>
      </c>
      <c r="G10" s="20" t="s">
        <v>6</v>
      </c>
      <c r="H10" s="20" t="s">
        <v>7</v>
      </c>
      <c r="I10" s="20" t="s">
        <v>8</v>
      </c>
      <c r="J10" s="17" t="s">
        <v>9</v>
      </c>
      <c r="K10" s="8"/>
      <c r="L10" s="8"/>
    </row>
    <row r="11" spans="8:8" s="13" ht="22.35" customFormat="1" customHeight="1">
      <c r="A11" s="5">
        <v>9.0</v>
      </c>
      <c r="B11" s="6" t="s">
        <v>50</v>
      </c>
      <c r="C11" s="5">
        <v>2.0</v>
      </c>
      <c r="D11" s="5">
        <v>2.77</v>
      </c>
      <c r="E11" s="21">
        <v>3.48</v>
      </c>
      <c r="F11" s="8"/>
      <c r="G11" s="22">
        <f>J8</f>
        <v>26.76</v>
      </c>
      <c r="H11" s="22">
        <v>1.08</v>
      </c>
      <c r="I11" s="22">
        <v>0.8</v>
      </c>
      <c r="J11" s="23">
        <f>G11*H11*I11</f>
        <v>23.120640000000005</v>
      </c>
      <c r="K11" s="8"/>
      <c r="L11" s="8"/>
    </row>
    <row r="12" spans="8:8" ht="22.35" customHeight="1">
      <c r="A12" s="9">
        <v>10.0</v>
      </c>
      <c r="B12" s="10" t="s">
        <v>51</v>
      </c>
      <c r="C12" s="9">
        <v>1.0</v>
      </c>
      <c r="D12" s="9">
        <v>1.86</v>
      </c>
      <c r="E12" s="24">
        <v>2.26</v>
      </c>
      <c r="H12" s="25" t="s">
        <v>10</v>
      </c>
      <c r="I12" s="25"/>
      <c r="J12" s="25" t="s">
        <v>11</v>
      </c>
      <c r="K12" s="8"/>
      <c r="L12" s="8"/>
    </row>
    <row r="13" spans="8:8" s="13" ht="22.35" customFormat="1" customHeight="1">
      <c r="A13" s="5">
        <v>11.0</v>
      </c>
      <c r="B13" s="6" t="s">
        <v>52</v>
      </c>
      <c r="C13" s="5">
        <v>1.0</v>
      </c>
      <c r="D13" s="5">
        <v>1.79</v>
      </c>
      <c r="E13" s="7">
        <v>2.23</v>
      </c>
      <c r="F13" s="8"/>
      <c r="G13" s="8"/>
      <c r="H13" s="8"/>
      <c r="I13" s="8"/>
      <c r="J13" s="8"/>
      <c r="K13" s="8"/>
      <c r="L13" s="8"/>
    </row>
    <row r="14" spans="8:8" ht="22.35" customHeight="1">
      <c r="A14" s="9">
        <v>12.0</v>
      </c>
      <c r="B14" s="10"/>
      <c r="C14" s="9"/>
      <c r="D14" s="9"/>
      <c r="E14" s="7"/>
      <c r="F14" s="8"/>
      <c r="G14" s="8"/>
      <c r="H14" s="8"/>
      <c r="I14" s="8"/>
      <c r="J14" s="8"/>
      <c r="K14" s="8"/>
      <c r="L14" s="8"/>
    </row>
    <row r="15" spans="8:8" s="13" ht="22.35" customFormat="1" customHeight="1">
      <c r="A15" s="5">
        <v>13.0</v>
      </c>
      <c r="B15" s="6"/>
      <c r="C15" s="5"/>
      <c r="D15" s="5"/>
      <c r="E15" s="7"/>
      <c r="F15" s="8"/>
      <c r="G15" s="8"/>
      <c r="H15" s="8"/>
      <c r="I15" s="8"/>
      <c r="J15" s="8"/>
      <c r="K15" s="8"/>
      <c r="L15" s="8"/>
    </row>
    <row r="16" spans="8:8" ht="22.35" customHeight="1">
      <c r="A16" s="9">
        <v>14.0</v>
      </c>
      <c r="B16" s="16"/>
      <c r="C16" s="9"/>
      <c r="D16" s="9"/>
      <c r="E16" s="26"/>
      <c r="K16" s="8"/>
      <c r="L16" s="8"/>
    </row>
    <row r="17" spans="8:8" ht="22.35" customHeight="1">
      <c r="A17" s="27"/>
      <c r="B17" s="27"/>
      <c r="C17" s="28" t="s">
        <v>5</v>
      </c>
      <c r="D17" s="29">
        <f>SUM(D3:D16)</f>
        <v>37.18</v>
      </c>
    </row>
    <row r="18" spans="8:8">
      <c r="A18" s="30"/>
      <c r="B18" s="30"/>
      <c r="C18" s="30"/>
      <c r="D18" s="30"/>
    </row>
    <row r="20" spans="8:8" ht="23.45" customHeight="1">
      <c r="A20" s="1" t="s">
        <v>15</v>
      </c>
      <c r="B20" s="1"/>
      <c r="C20" s="1"/>
      <c r="D20" s="1"/>
    </row>
    <row r="21" spans="8:8" ht="60.0">
      <c r="A21" s="2" t="s">
        <v>1</v>
      </c>
      <c r="B21" s="3" t="s">
        <v>2</v>
      </c>
      <c r="C21" s="4" t="s">
        <v>3</v>
      </c>
      <c r="D21" s="4" t="s">
        <v>4</v>
      </c>
      <c r="E21" s="4" t="s">
        <v>41</v>
      </c>
    </row>
    <row r="22" spans="8:8" ht="21.6" customHeight="1">
      <c r="A22" s="5">
        <v>1.0</v>
      </c>
      <c r="B22" s="6" t="s">
        <v>42</v>
      </c>
      <c r="C22" s="5">
        <v>1.0</v>
      </c>
      <c r="D22" s="5">
        <v>1.6</v>
      </c>
      <c r="E22" s="8"/>
    </row>
    <row r="23" spans="8:8" ht="30.6" customHeight="1">
      <c r="A23" s="9">
        <v>2.0</v>
      </c>
      <c r="B23" s="10" t="s">
        <v>43</v>
      </c>
      <c r="C23" s="9">
        <v>3.0</v>
      </c>
      <c r="D23" s="8">
        <v>4.89</v>
      </c>
      <c r="E23" s="8"/>
      <c r="G23" s="11" t="s">
        <v>3</v>
      </c>
      <c r="H23" s="11" t="s">
        <v>12</v>
      </c>
      <c r="I23" s="12" t="s">
        <v>13</v>
      </c>
      <c r="J23" s="12" t="s">
        <v>14</v>
      </c>
    </row>
    <row r="24" spans="8:8" ht="21.6" customHeight="1">
      <c r="A24" s="5">
        <v>3.0</v>
      </c>
      <c r="B24" s="6" t="s">
        <v>45</v>
      </c>
      <c r="C24" s="5">
        <v>3.0</v>
      </c>
      <c r="D24" s="8">
        <v>7.39</v>
      </c>
      <c r="E24" s="8"/>
      <c r="G24" s="14">
        <v>1.0</v>
      </c>
      <c r="H24" s="14">
        <f>D22+D31+D32</f>
        <v>6.09</v>
      </c>
      <c r="I24" s="14">
        <v>3.0</v>
      </c>
      <c r="J24" s="14">
        <v>3.0</v>
      </c>
    </row>
    <row r="25" spans="8:8" ht="21.6" customHeight="1">
      <c r="A25" s="9">
        <v>4.0</v>
      </c>
      <c r="B25" s="10" t="s">
        <v>44</v>
      </c>
      <c r="C25" s="9">
        <v>2.0</v>
      </c>
      <c r="D25" s="7">
        <v>3.81</v>
      </c>
      <c r="E25" s="31"/>
      <c r="G25" s="14">
        <v>2.0</v>
      </c>
      <c r="H25" s="14">
        <f>D25+D26+D27+D30</f>
        <v>13.71</v>
      </c>
      <c r="I25" s="14">
        <v>7.0</v>
      </c>
      <c r="J25" s="14">
        <v>7.0</v>
      </c>
    </row>
    <row r="26" spans="8:8" ht="21.6" customHeight="1">
      <c r="A26" s="5">
        <v>5.0</v>
      </c>
      <c r="B26" s="6" t="s">
        <v>53</v>
      </c>
      <c r="C26" s="5">
        <v>2.0</v>
      </c>
      <c r="D26" s="8">
        <v>3.95</v>
      </c>
      <c r="E26" s="8"/>
      <c r="G26" s="14">
        <v>3.0</v>
      </c>
      <c r="H26" s="14">
        <f>D23+D24+D28+D29</f>
        <v>20.96</v>
      </c>
      <c r="I26" s="14">
        <v>24.0</v>
      </c>
      <c r="J26" s="14">
        <f>H26</f>
        <v>20.96</v>
      </c>
    </row>
    <row r="27" spans="8:8" ht="21.6" customHeight="1">
      <c r="A27" s="9">
        <v>6.0</v>
      </c>
      <c r="B27" s="16" t="s">
        <v>47</v>
      </c>
      <c r="C27" s="9">
        <v>2.0</v>
      </c>
      <c r="D27" s="8">
        <v>2.47</v>
      </c>
      <c r="E27" s="8"/>
      <c r="I27" s="17" t="s">
        <v>6</v>
      </c>
      <c r="J27" s="17">
        <f>J24+J25+J26</f>
        <v>30.96</v>
      </c>
    </row>
    <row r="28" spans="8:8" ht="21.6" customHeight="1">
      <c r="A28" s="5">
        <v>7.0</v>
      </c>
      <c r="B28" s="6" t="s">
        <v>48</v>
      </c>
      <c r="C28" s="5">
        <v>3.0</v>
      </c>
      <c r="D28" s="18">
        <v>4.51</v>
      </c>
      <c r="E28" s="18"/>
      <c r="G28" s="8"/>
      <c r="H28" s="8"/>
      <c r="I28" s="8"/>
      <c r="J28" s="8"/>
    </row>
    <row r="29" spans="8:8" ht="21.6" customHeight="1">
      <c r="A29" s="9">
        <v>8.0</v>
      </c>
      <c r="B29" s="10" t="s">
        <v>49</v>
      </c>
      <c r="C29" s="9">
        <v>3.0</v>
      </c>
      <c r="D29" s="19">
        <v>4.17</v>
      </c>
      <c r="E29" s="32"/>
      <c r="G29" s="20" t="s">
        <v>6</v>
      </c>
      <c r="H29" s="20" t="s">
        <v>7</v>
      </c>
      <c r="I29" s="20" t="s">
        <v>8</v>
      </c>
      <c r="J29" s="17" t="s">
        <v>9</v>
      </c>
    </row>
    <row r="30" spans="8:8" ht="21.6" customHeight="1">
      <c r="A30" s="9">
        <v>9.0</v>
      </c>
      <c r="B30" s="6" t="s">
        <v>50</v>
      </c>
      <c r="C30" s="5">
        <v>2.0</v>
      </c>
      <c r="D30" s="21">
        <v>3.48</v>
      </c>
      <c r="G30" s="22">
        <f>J27</f>
        <v>30.96</v>
      </c>
      <c r="H30" s="22">
        <v>1.0</v>
      </c>
      <c r="I30" s="22">
        <v>0.8</v>
      </c>
      <c r="J30" s="23">
        <f>G30*H30*I30</f>
        <v>24.768</v>
      </c>
    </row>
    <row r="31" spans="8:8" ht="21.6" customHeight="1">
      <c r="A31" s="9">
        <v>10.0</v>
      </c>
      <c r="B31" s="10" t="s">
        <v>51</v>
      </c>
      <c r="C31" s="9">
        <v>1.0</v>
      </c>
      <c r="D31" s="24">
        <v>2.26</v>
      </c>
      <c r="H31" s="25" t="s">
        <v>10</v>
      </c>
      <c r="I31" s="25"/>
      <c r="J31" s="25" t="s">
        <v>11</v>
      </c>
    </row>
    <row r="32" spans="8:8" ht="21.6" customHeight="1">
      <c r="A32" s="5">
        <v>9.0</v>
      </c>
      <c r="B32" s="6" t="s">
        <v>52</v>
      </c>
      <c r="C32" s="5">
        <v>1.0</v>
      </c>
      <c r="D32" s="7">
        <v>2.23</v>
      </c>
      <c r="E32" s="18"/>
    </row>
    <row r="33" spans="8:8" ht="21.6" customHeight="1">
      <c r="A33" s="9">
        <v>10.0</v>
      </c>
      <c r="B33" s="10"/>
      <c r="C33" s="9"/>
      <c r="D33" s="9"/>
      <c r="E33" s="9"/>
    </row>
    <row r="34" spans="8:8" ht="21.6" customHeight="1">
      <c r="A34" s="9"/>
      <c r="B34" s="6"/>
      <c r="C34" s="5"/>
      <c r="D34" s="5"/>
      <c r="E34" s="33"/>
    </row>
    <row r="35" spans="8:8" ht="21.6" customHeight="1">
      <c r="A35" s="9">
        <v>11.0</v>
      </c>
      <c r="B35" s="10"/>
      <c r="C35" s="9"/>
      <c r="D35" s="9"/>
      <c r="E35" s="8"/>
      <c r="F35" s="8"/>
      <c r="G35" s="8"/>
      <c r="H35" s="8"/>
      <c r="I35" s="8"/>
    </row>
    <row r="36" spans="8:8" ht="21.6" customHeight="1">
      <c r="A36" s="5">
        <v>12.0</v>
      </c>
      <c r="B36" s="6"/>
      <c r="C36" s="5"/>
      <c r="D36" s="5"/>
      <c r="E36" s="8"/>
      <c r="F36" s="8"/>
      <c r="G36" s="8"/>
      <c r="H36" s="8"/>
      <c r="I36" s="8"/>
    </row>
    <row r="37" spans="8:8" ht="21.6" customHeight="1">
      <c r="A37" s="9">
        <v>13.0</v>
      </c>
      <c r="B37" s="16"/>
      <c r="C37" s="9"/>
      <c r="D37" s="9"/>
    </row>
    <row r="38" spans="8:8" ht="21.6" customHeight="1">
      <c r="A38" s="27"/>
      <c r="B38" s="27"/>
      <c r="C38" s="28" t="s">
        <v>5</v>
      </c>
      <c r="D38" s="29">
        <f>SUM(D22:D37)</f>
        <v>40.75999999999999</v>
      </c>
    </row>
    <row r="42" spans="8:8">
      <c r="A42" s="1" t="s">
        <v>25</v>
      </c>
      <c r="B42" s="1"/>
      <c r="C42" s="1"/>
      <c r="D42" s="1"/>
      <c r="E42" s="1"/>
      <c r="G42" s="34" t="s">
        <v>40</v>
      </c>
      <c r="H42" s="35"/>
      <c r="I42" s="35"/>
      <c r="J42" s="35"/>
      <c r="K42" s="36"/>
    </row>
    <row r="43" spans="8:8">
      <c r="A43" s="32" t="s">
        <v>16</v>
      </c>
      <c r="B43" s="32" t="s">
        <v>17</v>
      </c>
      <c r="C43" s="32" t="s">
        <v>24</v>
      </c>
      <c r="D43" s="32" t="s">
        <v>18</v>
      </c>
      <c r="E43" s="32" t="s">
        <v>22</v>
      </c>
      <c r="G43" s="32" t="s">
        <v>16</v>
      </c>
      <c r="H43" s="32" t="s">
        <v>17</v>
      </c>
      <c r="I43" s="32" t="s">
        <v>24</v>
      </c>
      <c r="J43" s="32" t="s">
        <v>18</v>
      </c>
      <c r="K43" s="32" t="s">
        <v>22</v>
      </c>
    </row>
    <row r="44" spans="8:8">
      <c r="A44" s="37">
        <v>1.0</v>
      </c>
      <c r="B44" s="38">
        <v>45474.0</v>
      </c>
      <c r="C44" s="37" t="s">
        <v>19</v>
      </c>
      <c r="D44" s="37">
        <v>66.0</v>
      </c>
      <c r="E44" s="37">
        <v>66.0</v>
      </c>
      <c r="G44" s="37">
        <v>1.0</v>
      </c>
      <c r="H44" s="38">
        <v>45474.0</v>
      </c>
      <c r="I44" s="37" t="s">
        <v>19</v>
      </c>
      <c r="J44" s="37">
        <v>66.0</v>
      </c>
      <c r="K44" s="37">
        <v>66.0</v>
      </c>
    </row>
    <row r="45" spans="8:8">
      <c r="A45" s="39">
        <v>2.0</v>
      </c>
      <c r="B45" s="40">
        <v>45475.0</v>
      </c>
      <c r="C45" s="14" t="s">
        <v>19</v>
      </c>
      <c r="D45" s="14">
        <v>28.0</v>
      </c>
      <c r="E45" s="41">
        <v>60.0</v>
      </c>
      <c r="G45" s="39">
        <v>2.0</v>
      </c>
      <c r="H45" s="40">
        <v>45475.0</v>
      </c>
      <c r="I45" s="14" t="s">
        <v>19</v>
      </c>
      <c r="J45" s="14">
        <v>51.0</v>
      </c>
      <c r="K45" s="41">
        <v>60.0</v>
      </c>
    </row>
    <row r="46" spans="8:8">
      <c r="A46" s="42"/>
      <c r="B46" s="43"/>
      <c r="C46" s="32" t="s">
        <v>20</v>
      </c>
      <c r="D46" s="32">
        <v>5.0</v>
      </c>
      <c r="E46" s="41"/>
      <c r="G46" s="42"/>
      <c r="H46" s="43"/>
      <c r="I46" s="32" t="s">
        <v>20</v>
      </c>
      <c r="J46" s="32">
        <v>5.0</v>
      </c>
      <c r="K46" s="41"/>
    </row>
    <row r="47" spans="8:8">
      <c r="A47" s="42"/>
      <c r="B47" s="43"/>
      <c r="C47" s="32" t="s">
        <v>21</v>
      </c>
      <c r="D47" s="32">
        <v>27.0</v>
      </c>
      <c r="E47" s="41"/>
      <c r="G47" s="42"/>
      <c r="H47" s="43"/>
      <c r="I47" s="32" t="s">
        <v>21</v>
      </c>
      <c r="J47" s="32">
        <v>2.0</v>
      </c>
      <c r="K47" s="41"/>
    </row>
    <row r="48" spans="8:8">
      <c r="A48" s="44">
        <v>3.0</v>
      </c>
      <c r="B48" s="45">
        <v>45476.0</v>
      </c>
      <c r="C48" s="37" t="s">
        <v>20</v>
      </c>
      <c r="D48" s="37">
        <v>24.0</v>
      </c>
      <c r="E48" s="44">
        <v>41.0</v>
      </c>
      <c r="G48" s="44">
        <v>3.0</v>
      </c>
      <c r="H48" s="45">
        <v>45476.0</v>
      </c>
      <c r="I48" s="37" t="s">
        <v>20</v>
      </c>
      <c r="J48" s="37">
        <v>24.0</v>
      </c>
      <c r="K48" s="44">
        <v>41.0</v>
      </c>
    </row>
    <row r="49" spans="8:8">
      <c r="A49" s="44"/>
      <c r="B49" s="45"/>
      <c r="C49" s="37" t="s">
        <v>21</v>
      </c>
      <c r="D49" s="37">
        <v>17.0</v>
      </c>
      <c r="E49" s="44"/>
      <c r="G49" s="44"/>
      <c r="H49" s="45"/>
      <c r="I49" s="37" t="s">
        <v>21</v>
      </c>
      <c r="J49" s="37">
        <v>17.0</v>
      </c>
      <c r="K49" s="44"/>
    </row>
    <row r="50" spans="8:8">
      <c r="A50" s="44"/>
      <c r="B50" s="45"/>
      <c r="C50" s="37"/>
      <c r="D50" s="37"/>
      <c r="E50" s="44"/>
      <c r="G50" s="44"/>
      <c r="H50" s="45"/>
      <c r="I50" s="37"/>
      <c r="J50" s="37"/>
      <c r="K50" s="44"/>
    </row>
    <row r="51" spans="8:8">
      <c r="A51" s="46">
        <v>4.0</v>
      </c>
      <c r="B51" s="47">
        <v>45477.0</v>
      </c>
      <c r="C51" s="14" t="s">
        <v>20</v>
      </c>
      <c r="D51" s="14">
        <v>32.0</v>
      </c>
      <c r="E51" s="46">
        <v>70.0</v>
      </c>
      <c r="G51" s="46">
        <v>4.0</v>
      </c>
      <c r="H51" s="47">
        <v>45477.0</v>
      </c>
      <c r="I51" s="14" t="s">
        <v>20</v>
      </c>
      <c r="J51" s="14">
        <v>32.0</v>
      </c>
      <c r="K51" s="46">
        <v>50.0</v>
      </c>
    </row>
    <row r="52" spans="8:8">
      <c r="A52" s="46"/>
      <c r="B52" s="47"/>
      <c r="C52" s="14" t="s">
        <v>21</v>
      </c>
      <c r="D52" s="14">
        <v>36.0</v>
      </c>
      <c r="E52" s="46"/>
      <c r="G52" s="46"/>
      <c r="H52" s="47"/>
      <c r="I52" s="14" t="s">
        <v>21</v>
      </c>
      <c r="J52" s="14">
        <v>16.0</v>
      </c>
      <c r="K52" s="46"/>
    </row>
    <row r="53" spans="8:8">
      <c r="A53" s="46"/>
      <c r="B53" s="47"/>
      <c r="C53" s="14" t="s">
        <v>23</v>
      </c>
      <c r="D53" s="14">
        <v>2.0</v>
      </c>
      <c r="E53" s="46"/>
      <c r="G53" s="46"/>
      <c r="H53" s="47"/>
      <c r="I53" s="14" t="s">
        <v>23</v>
      </c>
      <c r="J53" s="14">
        <v>2.0</v>
      </c>
      <c r="K53" s="46"/>
    </row>
    <row r="54" spans="8:8">
      <c r="A54" s="44">
        <v>5.0</v>
      </c>
      <c r="B54" s="45">
        <v>45478.0</v>
      </c>
      <c r="C54" s="37" t="s">
        <v>21</v>
      </c>
      <c r="D54" s="37">
        <v>28.0</v>
      </c>
      <c r="E54" s="44">
        <v>28.0</v>
      </c>
      <c r="G54" s="44">
        <v>5.0</v>
      </c>
      <c r="H54" s="45">
        <v>45478.0</v>
      </c>
      <c r="I54" s="37" t="s">
        <v>21</v>
      </c>
      <c r="J54" s="37">
        <v>28.0</v>
      </c>
      <c r="K54" s="44">
        <v>28.0</v>
      </c>
    </row>
    <row r="55" spans="8:8">
      <c r="A55" s="44"/>
      <c r="B55" s="45"/>
      <c r="C55" s="37"/>
      <c r="D55" s="37"/>
      <c r="E55" s="44"/>
      <c r="G55" s="44"/>
      <c r="H55" s="45"/>
      <c r="I55" s="37"/>
      <c r="J55" s="37"/>
      <c r="K55" s="44"/>
    </row>
    <row r="56" spans="8:8">
      <c r="A56" s="46">
        <v>6.0</v>
      </c>
      <c r="B56" s="47">
        <v>45479.0</v>
      </c>
      <c r="C56" s="14" t="s">
        <v>19</v>
      </c>
      <c r="D56" s="14">
        <v>22.0</v>
      </c>
      <c r="E56" s="46">
        <v>51.0</v>
      </c>
      <c r="G56" s="46">
        <v>6.0</v>
      </c>
      <c r="H56" s="47">
        <v>45479.0</v>
      </c>
      <c r="I56" s="14" t="s">
        <v>19</v>
      </c>
      <c r="J56" s="14">
        <v>22.0</v>
      </c>
      <c r="K56" s="46">
        <v>51.0</v>
      </c>
    </row>
    <row r="57" spans="8:8">
      <c r="A57" s="46"/>
      <c r="B57" s="47"/>
      <c r="C57" s="14" t="s">
        <v>20</v>
      </c>
      <c r="D57" s="14">
        <v>12.0</v>
      </c>
      <c r="E57" s="46"/>
      <c r="G57" s="46"/>
      <c r="H57" s="47"/>
      <c r="I57" s="14" t="s">
        <v>20</v>
      </c>
      <c r="J57" s="14">
        <v>12.0</v>
      </c>
      <c r="K57" s="46"/>
    </row>
    <row r="58" spans="8:8">
      <c r="A58" s="46"/>
      <c r="B58" s="47"/>
      <c r="C58" s="14" t="s">
        <v>21</v>
      </c>
      <c r="D58" s="14">
        <v>17.0</v>
      </c>
      <c r="E58" s="46"/>
      <c r="G58" s="46"/>
      <c r="H58" s="47"/>
      <c r="I58" s="14" t="s">
        <v>21</v>
      </c>
      <c r="J58" s="14">
        <v>17.0</v>
      </c>
      <c r="K58" s="46"/>
    </row>
    <row r="59" spans="8:8">
      <c r="A59" s="48">
        <v>7.0</v>
      </c>
      <c r="B59" s="49">
        <v>45480.0</v>
      </c>
      <c r="C59" s="50" t="s">
        <v>19</v>
      </c>
      <c r="D59" s="50">
        <v>9.0</v>
      </c>
      <c r="E59" s="51">
        <v>49.0</v>
      </c>
      <c r="G59" s="48">
        <v>7.0</v>
      </c>
      <c r="H59" s="49">
        <v>45480.0</v>
      </c>
      <c r="I59" s="50" t="s">
        <v>19</v>
      </c>
      <c r="J59" s="50">
        <v>9.0</v>
      </c>
      <c r="K59" s="51">
        <v>49.0</v>
      </c>
    </row>
    <row r="60" spans="8:8">
      <c r="A60" s="52"/>
      <c r="B60" s="53"/>
      <c r="C60" s="50" t="s">
        <v>21</v>
      </c>
      <c r="D60" s="50">
        <v>40.0</v>
      </c>
      <c r="E60" s="54"/>
      <c r="G60" s="52"/>
      <c r="H60" s="53"/>
      <c r="I60" s="50" t="s">
        <v>21</v>
      </c>
      <c r="J60" s="50">
        <v>40.0</v>
      </c>
      <c r="K60" s="54"/>
    </row>
    <row r="61" spans="8:8">
      <c r="A61" s="55">
        <v>8.0</v>
      </c>
      <c r="B61" s="56">
        <v>45481.0</v>
      </c>
      <c r="C61" s="14" t="s">
        <v>19</v>
      </c>
      <c r="D61" s="14">
        <v>30.0</v>
      </c>
      <c r="E61" s="55">
        <v>52.0</v>
      </c>
      <c r="G61" s="55">
        <v>8.0</v>
      </c>
      <c r="H61" s="56">
        <v>45481.0</v>
      </c>
      <c r="I61" s="14" t="s">
        <v>19</v>
      </c>
      <c r="J61" s="14">
        <v>30.0</v>
      </c>
      <c r="K61" s="55">
        <v>52.0</v>
      </c>
    </row>
    <row r="62" spans="8:8">
      <c r="A62" s="57"/>
      <c r="B62" s="58"/>
      <c r="C62" s="14" t="s">
        <v>21</v>
      </c>
      <c r="D62" s="14">
        <v>22.0</v>
      </c>
      <c r="E62" s="57"/>
      <c r="G62" s="57"/>
      <c r="H62" s="58"/>
      <c r="I62" s="14" t="s">
        <v>21</v>
      </c>
      <c r="J62" s="14">
        <v>22.0</v>
      </c>
      <c r="K62" s="57"/>
    </row>
    <row r="63" spans="8:8">
      <c r="A63" s="50">
        <v>9.0</v>
      </c>
      <c r="B63" s="59">
        <v>45482.0</v>
      </c>
      <c r="C63" s="50" t="s">
        <v>19</v>
      </c>
      <c r="D63" s="50">
        <v>77.0</v>
      </c>
      <c r="E63" s="50">
        <v>77.0</v>
      </c>
      <c r="G63" s="50">
        <v>9.0</v>
      </c>
      <c r="H63" s="59">
        <v>45482.0</v>
      </c>
      <c r="I63" s="50" t="s">
        <v>19</v>
      </c>
      <c r="J63" s="50">
        <v>77.0</v>
      </c>
      <c r="K63" s="50">
        <v>77.0</v>
      </c>
    </row>
    <row r="64" spans="8:8">
      <c r="A64" s="14">
        <v>10.0</v>
      </c>
      <c r="B64" s="60">
        <v>45483.0</v>
      </c>
      <c r="C64" s="14" t="s">
        <v>19</v>
      </c>
      <c r="D64" s="14">
        <v>94.0</v>
      </c>
      <c r="E64" s="14">
        <v>94.0</v>
      </c>
      <c r="G64" s="14">
        <v>10.0</v>
      </c>
      <c r="H64" s="60">
        <v>45483.0</v>
      </c>
      <c r="I64" s="14" t="s">
        <v>19</v>
      </c>
      <c r="J64" s="14">
        <v>94.0</v>
      </c>
      <c r="K64" s="14">
        <v>94.0</v>
      </c>
    </row>
    <row r="65" spans="8:8" s="8" ht="15.0" customFormat="1">
      <c r="A65" s="50">
        <v>11.0</v>
      </c>
      <c r="B65" s="59">
        <v>45484.0</v>
      </c>
      <c r="C65" s="50" t="s">
        <v>19</v>
      </c>
      <c r="D65" s="50">
        <v>33.0</v>
      </c>
      <c r="E65" s="50">
        <v>33.0</v>
      </c>
      <c r="G65" s="50">
        <v>11.0</v>
      </c>
      <c r="H65" s="59">
        <v>45484.0</v>
      </c>
      <c r="I65" s="50" t="s">
        <v>19</v>
      </c>
      <c r="J65" s="50">
        <v>33.0</v>
      </c>
      <c r="K65" s="50">
        <v>33.0</v>
      </c>
    </row>
    <row r="66" spans="8:8">
      <c r="A66" s="61"/>
      <c r="B66" s="61"/>
      <c r="C66" s="61"/>
      <c r="D66" s="61"/>
      <c r="E66" s="61"/>
      <c r="G66" s="61"/>
      <c r="H66" s="62"/>
      <c r="I66" s="61"/>
      <c r="J66" s="61"/>
      <c r="K66" s="61"/>
    </row>
    <row r="67" spans="8:8">
      <c r="A67" s="61"/>
      <c r="B67" s="61"/>
      <c r="C67" s="61"/>
      <c r="D67" s="61"/>
      <c r="E67" s="61"/>
      <c r="G67" s="61"/>
      <c r="H67" s="62"/>
      <c r="I67" s="61"/>
      <c r="J67" s="61"/>
      <c r="K67" s="61"/>
    </row>
    <row r="68" spans="8:8" ht="14.1" customHeight="1"/>
    <row r="69" spans="8:8">
      <c r="A69" s="63" t="s">
        <v>26</v>
      </c>
      <c r="B69" s="64"/>
      <c r="C69" s="64"/>
      <c r="D69" s="64"/>
      <c r="E69" s="65"/>
      <c r="G69" s="63" t="s">
        <v>26</v>
      </c>
      <c r="H69" s="64"/>
      <c r="I69" s="64"/>
      <c r="J69" s="64"/>
      <c r="K69" s="65"/>
    </row>
    <row r="70" spans="8:8">
      <c r="A70" s="14" t="s">
        <v>27</v>
      </c>
      <c r="B70" s="14" t="s">
        <v>28</v>
      </c>
      <c r="C70" s="14" t="s">
        <v>29</v>
      </c>
      <c r="D70" s="14" t="s">
        <v>30</v>
      </c>
      <c r="E70" s="14" t="s">
        <v>31</v>
      </c>
      <c r="G70" s="14" t="s">
        <v>27</v>
      </c>
      <c r="H70" s="14" t="s">
        <v>28</v>
      </c>
      <c r="I70" s="14" t="s">
        <v>29</v>
      </c>
      <c r="J70" s="14" t="s">
        <v>30</v>
      </c>
      <c r="K70" s="14" t="s">
        <v>31</v>
      </c>
    </row>
    <row r="71" spans="8:8">
      <c r="A71" s="37" t="s">
        <v>32</v>
      </c>
      <c r="B71" s="37">
        <f>D64+D63+D45+D44+D56+D59+D61+D65</f>
        <v>359.0</v>
      </c>
      <c r="C71" s="37">
        <f>D46+D48+D51+D57</f>
        <v>73.0</v>
      </c>
      <c r="D71" s="37">
        <f>D47+D49+D52+D54+D58+D60+D62</f>
        <v>187.0</v>
      </c>
      <c r="E71" s="37">
        <f>D53</f>
        <v>2.0</v>
      </c>
      <c r="G71" s="37" t="s">
        <v>32</v>
      </c>
      <c r="H71" s="37">
        <f>J64+J63+J54+J51+J48+J45+J44</f>
        <v>372.0</v>
      </c>
      <c r="I71" s="37">
        <f>J46+J48+J51+J57</f>
        <v>73.0</v>
      </c>
      <c r="J71" s="37">
        <f>J47+J49+J52+J54+J58+J60+J62</f>
        <v>142.0</v>
      </c>
      <c r="K71" s="37">
        <f>J53</f>
        <v>2.0</v>
      </c>
    </row>
    <row r="72" spans="8:8">
      <c r="A72" s="14" t="s">
        <v>33</v>
      </c>
      <c r="B72" s="66">
        <f>B71/F76</f>
        <v>0.5780998389694042</v>
      </c>
      <c r="C72" s="66">
        <f>C71/F76</f>
        <v>0.11755233494363929</v>
      </c>
      <c r="D72" s="66">
        <f>D71/F76</f>
        <v>0.30112721417069244</v>
      </c>
      <c r="E72" s="66">
        <f>E71/F76</f>
        <v>0.00322061191626409</v>
      </c>
      <c r="G72" s="14" t="s">
        <v>33</v>
      </c>
      <c r="H72" s="66">
        <f>H71/L78</f>
        <v>0.6189683860232945</v>
      </c>
      <c r="I72" s="66">
        <f>I71/L78</f>
        <v>0.12146422628951747</v>
      </c>
      <c r="J72" s="66">
        <f>J71/L78</f>
        <v>0.23627287853577372</v>
      </c>
      <c r="K72" s="66">
        <f>K71/L78</f>
        <v>0.0033277870216306157</v>
      </c>
    </row>
    <row r="73" spans="8:8">
      <c r="A73" s="37" t="s">
        <v>34</v>
      </c>
      <c r="B73" s="37">
        <v>0.8</v>
      </c>
      <c r="C73" s="37">
        <v>1.0</v>
      </c>
      <c r="D73" s="37">
        <v>1.2</v>
      </c>
      <c r="E73" s="37">
        <v>1.5</v>
      </c>
      <c r="G73" s="37" t="s">
        <v>34</v>
      </c>
      <c r="H73" s="37">
        <v>0.8</v>
      </c>
      <c r="I73" s="37">
        <v>1.0</v>
      </c>
      <c r="J73" s="37">
        <v>1.2</v>
      </c>
      <c r="K73" s="37">
        <v>1.5</v>
      </c>
    </row>
    <row r="75" spans="8:8">
      <c r="A75" s="67" t="s">
        <v>34</v>
      </c>
      <c r="B75" s="67" t="s">
        <v>35</v>
      </c>
      <c r="C75" s="67" t="s">
        <v>36</v>
      </c>
      <c r="D75" s="67" t="s">
        <v>37</v>
      </c>
      <c r="E75" s="67" t="s">
        <v>38</v>
      </c>
      <c r="F75" s="67" t="s">
        <v>39</v>
      </c>
    </row>
    <row r="76" spans="8:8">
      <c r="A76" s="68">
        <f>B72*B73+C72*C73+D72*D73+E72*E73</f>
        <v>0.9462157809983902</v>
      </c>
      <c r="B76" s="32">
        <v>7.0</v>
      </c>
      <c r="C76" s="32">
        <v>11.0</v>
      </c>
      <c r="D76" s="32">
        <v>500.0</v>
      </c>
      <c r="E76" s="32">
        <v>10.0</v>
      </c>
      <c r="F76" s="32">
        <v>621.0</v>
      </c>
    </row>
    <row r="77" spans="8:8">
      <c r="G77" s="67" t="s">
        <v>34</v>
      </c>
      <c r="H77" s="67" t="s">
        <v>35</v>
      </c>
      <c r="I77" s="67" t="s">
        <v>36</v>
      </c>
      <c r="J77" s="67" t="s">
        <v>37</v>
      </c>
      <c r="K77" s="67" t="s">
        <v>38</v>
      </c>
      <c r="L77" s="67" t="s">
        <v>39</v>
      </c>
    </row>
    <row r="78" spans="8:8">
      <c r="B78" s="17" t="s">
        <v>7</v>
      </c>
      <c r="C78" s="69">
        <f>((F76*A76+B76)*10)/(C76*D76)</f>
        <v>1.0810909090909098</v>
      </c>
      <c r="G78" s="68">
        <f>H72*H73+I72*I73+J72*J73+K72*K73</f>
        <v>0.9051580698835279</v>
      </c>
      <c r="H78" s="32">
        <v>6.0</v>
      </c>
      <c r="I78" s="32">
        <v>11.0</v>
      </c>
      <c r="J78" s="32">
        <v>500.0</v>
      </c>
      <c r="K78" s="32">
        <v>10.0</v>
      </c>
      <c r="L78" s="32">
        <v>601.0</v>
      </c>
    </row>
    <row r="80" spans="8:8">
      <c r="H80" s="17" t="s">
        <v>7</v>
      </c>
      <c r="I80" s="69">
        <f>((L78*G78+H78)*10)/(I78*J78)</f>
        <v>1.0000000000000002</v>
      </c>
    </row>
    <row r="82" spans="8:8">
      <c r="B82" t="s">
        <v>54</v>
      </c>
    </row>
    <row r="85" spans="8:8">
      <c r="B85" t="s">
        <v>55</v>
      </c>
    </row>
  </sheetData>
  <mergeCells count="49">
    <mergeCell ref="G42:K42"/>
    <mergeCell ref="K61:K62"/>
    <mergeCell ref="K48:K50"/>
    <mergeCell ref="H51:H53"/>
    <mergeCell ref="K51:K53"/>
    <mergeCell ref="K54:K55"/>
    <mergeCell ref="K56:K58"/>
    <mergeCell ref="K59:K60"/>
    <mergeCell ref="A18:D18"/>
    <mergeCell ref="E54:E55"/>
    <mergeCell ref="A56:A58"/>
    <mergeCell ref="A69:E69"/>
    <mergeCell ref="K45:K47"/>
    <mergeCell ref="G69:K69"/>
    <mergeCell ref="H48:H50"/>
    <mergeCell ref="A1:D1"/>
    <mergeCell ref="E51:E53"/>
    <mergeCell ref="B56:B58"/>
    <mergeCell ref="A61:A62"/>
    <mergeCell ref="G54:G55"/>
    <mergeCell ref="B48:B50"/>
    <mergeCell ref="H54:H55"/>
    <mergeCell ref="A51:A53"/>
    <mergeCell ref="G59:G60"/>
    <mergeCell ref="B61:B62"/>
    <mergeCell ref="H56:H58"/>
    <mergeCell ref="A20:D20"/>
    <mergeCell ref="E48:E50"/>
    <mergeCell ref="B54:B55"/>
    <mergeCell ref="A42:E42"/>
    <mergeCell ref="G51:G53"/>
    <mergeCell ref="A54:A55"/>
    <mergeCell ref="A45:A47"/>
    <mergeCell ref="B45:B47"/>
    <mergeCell ref="E45:E47"/>
    <mergeCell ref="G45:G47"/>
    <mergeCell ref="H45:H47"/>
    <mergeCell ref="B51:B53"/>
    <mergeCell ref="A48:A50"/>
    <mergeCell ref="E56:E58"/>
    <mergeCell ref="H61:H62"/>
    <mergeCell ref="A59:A60"/>
    <mergeCell ref="G48:G50"/>
    <mergeCell ref="G61:G62"/>
    <mergeCell ref="B59:B60"/>
    <mergeCell ref="G56:G58"/>
    <mergeCell ref="E59:E60"/>
    <mergeCell ref="E61:E62"/>
    <mergeCell ref="H59:H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Иван</dc:creator>
  <cp:lastModifiedBy>Денис Андреевич Титенок</cp:lastModifiedBy>
  <dcterms:created xsi:type="dcterms:W3CDTF">2015-06-05T15:19:34Z</dcterms:created>
  <dcterms:modified xsi:type="dcterms:W3CDTF">2024-02-27T17:10:14Z</dcterms:modified>
</cp:coreProperties>
</file>