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t.kuznetsova\Documents\"/>
    </mc:Choice>
  </mc:AlternateContent>
  <xr:revisionPtr revIDLastSave="0" documentId="13_ncr:1_{52734FBD-89D5-444C-B499-346750849445}" xr6:coauthVersionLast="40" xr6:coauthVersionMax="40" xr10:uidLastSave="{00000000-0000-0000-0000-000000000000}"/>
  <bookViews>
    <workbookView xWindow="0" yWindow="0" windowWidth="21555" windowHeight="6780" xr2:uid="{00000000-000D-0000-FFFF-FFFF00000000}"/>
  </bookViews>
  <sheets>
    <sheet name="Раскладка" sheetId="1" r:id="rId1"/>
    <sheet name="таблица каллорийности" sheetId="2" r:id="rId2"/>
    <sheet name="таблица каллорийности2" sheetId="3" r:id="rId3"/>
  </sheets>
  <definedNames>
    <definedName name="Z_AE34AFD2_AA82_46A5_AFB4_67CF587FA549_.wvu.FilterData" localSheetId="0" hidden="1">Раскладка!$N$7</definedName>
  </definedNames>
  <calcPr calcId="191029" refMode="R1C1" iterateDelta="1E-4"/>
  <customWorkbookViews>
    <customWorkbookView name="Фильтр 1" guid="{AE34AFD2-AA82-46A5-AFB4-67CF587FA549}" maximized="1" windowWidth="0" windowHeight="0" activeSheetId="0"/>
  </customWorkbookViews>
</workbook>
</file>

<file path=xl/calcChain.xml><?xml version="1.0" encoding="utf-8"?>
<calcChain xmlns="http://schemas.openxmlformats.org/spreadsheetml/2006/main">
  <c r="B190" i="1" l="1"/>
  <c r="B53" i="1"/>
  <c r="B63" i="1"/>
  <c r="B50" i="1"/>
  <c r="K20" i="1" l="1"/>
  <c r="L20" i="1" s="1"/>
  <c r="I21" i="1"/>
  <c r="K6" i="1"/>
  <c r="L6" i="1" s="1"/>
  <c r="K214" i="1"/>
  <c r="L214" i="1" s="1"/>
  <c r="J214" i="1"/>
  <c r="I214" i="1"/>
  <c r="H214" i="1"/>
  <c r="G214" i="1"/>
  <c r="K213" i="1"/>
  <c r="L213" i="1" s="1"/>
  <c r="J213" i="1"/>
  <c r="I213" i="1"/>
  <c r="H213" i="1"/>
  <c r="G213" i="1"/>
  <c r="K212" i="1"/>
  <c r="L212" i="1" s="1"/>
  <c r="J212" i="1"/>
  <c r="I212" i="1"/>
  <c r="H212" i="1"/>
  <c r="G212" i="1"/>
  <c r="K211" i="1"/>
  <c r="L211" i="1" s="1"/>
  <c r="J211" i="1"/>
  <c r="I211" i="1"/>
  <c r="H211" i="1"/>
  <c r="G211" i="1"/>
  <c r="K210" i="1"/>
  <c r="L210" i="1" s="1"/>
  <c r="J210" i="1"/>
  <c r="I210" i="1"/>
  <c r="H210" i="1"/>
  <c r="G210" i="1"/>
  <c r="K209" i="1"/>
  <c r="L209" i="1" s="1"/>
  <c r="J209" i="1"/>
  <c r="I209" i="1"/>
  <c r="H209" i="1"/>
  <c r="G209" i="1"/>
  <c r="K208" i="1"/>
  <c r="L208" i="1" s="1"/>
  <c r="J208" i="1"/>
  <c r="I208" i="1"/>
  <c r="H208" i="1"/>
  <c r="G208" i="1"/>
  <c r="K207" i="1"/>
  <c r="L207" i="1" s="1"/>
  <c r="J207" i="1"/>
  <c r="I207" i="1"/>
  <c r="H207" i="1"/>
  <c r="G207" i="1"/>
  <c r="K206" i="1"/>
  <c r="L206" i="1" s="1"/>
  <c r="J206" i="1"/>
  <c r="I206" i="1"/>
  <c r="H206" i="1"/>
  <c r="G206" i="1"/>
  <c r="K205" i="1"/>
  <c r="L205" i="1" s="1"/>
  <c r="J205" i="1"/>
  <c r="I205" i="1"/>
  <c r="H205" i="1"/>
  <c r="G205" i="1"/>
  <c r="F204" i="1"/>
  <c r="E204" i="1"/>
  <c r="D204" i="1"/>
  <c r="C204" i="1"/>
  <c r="B204" i="1"/>
  <c r="K204" i="1" s="1"/>
  <c r="L204" i="1" s="1"/>
  <c r="K203" i="1"/>
  <c r="L203" i="1" s="1"/>
  <c r="J203" i="1"/>
  <c r="I203" i="1"/>
  <c r="H203" i="1"/>
  <c r="G203" i="1"/>
  <c r="K202" i="1"/>
  <c r="L202" i="1" s="1"/>
  <c r="J202" i="1"/>
  <c r="I202" i="1"/>
  <c r="H202" i="1"/>
  <c r="G202" i="1"/>
  <c r="K201" i="1"/>
  <c r="L201" i="1" s="1"/>
  <c r="J201" i="1"/>
  <c r="I201" i="1"/>
  <c r="H201" i="1"/>
  <c r="G201" i="1"/>
  <c r="K200" i="1"/>
  <c r="L200" i="1" s="1"/>
  <c r="J200" i="1"/>
  <c r="I200" i="1"/>
  <c r="H200" i="1"/>
  <c r="G200" i="1"/>
  <c r="K199" i="1"/>
  <c r="L199" i="1" s="1"/>
  <c r="J199" i="1"/>
  <c r="J198" i="1" s="1"/>
  <c r="I199" i="1"/>
  <c r="I198" i="1" s="1"/>
  <c r="H199" i="1"/>
  <c r="H198" i="1" s="1"/>
  <c r="G199" i="1"/>
  <c r="F198" i="1"/>
  <c r="E198" i="1"/>
  <c r="D198" i="1"/>
  <c r="C198" i="1"/>
  <c r="B198" i="1"/>
  <c r="K198" i="1" s="1"/>
  <c r="L198" i="1" s="1"/>
  <c r="K197" i="1"/>
  <c r="L197" i="1" s="1"/>
  <c r="J197" i="1"/>
  <c r="I197" i="1"/>
  <c r="H197" i="1"/>
  <c r="G197" i="1"/>
  <c r="K196" i="1"/>
  <c r="L196" i="1" s="1"/>
  <c r="J196" i="1"/>
  <c r="I196" i="1"/>
  <c r="H196" i="1"/>
  <c r="G196" i="1"/>
  <c r="K195" i="1"/>
  <c r="L195" i="1" s="1"/>
  <c r="J195" i="1"/>
  <c r="I195" i="1"/>
  <c r="H195" i="1"/>
  <c r="G195" i="1"/>
  <c r="K194" i="1"/>
  <c r="L194" i="1" s="1"/>
  <c r="J194" i="1"/>
  <c r="I194" i="1"/>
  <c r="H194" i="1"/>
  <c r="G194" i="1"/>
  <c r="K193" i="1"/>
  <c r="L193" i="1" s="1"/>
  <c r="J193" i="1"/>
  <c r="I193" i="1"/>
  <c r="H193" i="1"/>
  <c r="G193" i="1"/>
  <c r="K192" i="1"/>
  <c r="L192" i="1" s="1"/>
  <c r="J192" i="1"/>
  <c r="I192" i="1"/>
  <c r="H192" i="1"/>
  <c r="G192" i="1"/>
  <c r="K191" i="1"/>
  <c r="L191" i="1" s="1"/>
  <c r="J191" i="1"/>
  <c r="I191" i="1"/>
  <c r="H191" i="1"/>
  <c r="G191" i="1"/>
  <c r="K190" i="1"/>
  <c r="L190" i="1" s="1"/>
  <c r="J190" i="1"/>
  <c r="I190" i="1"/>
  <c r="H190" i="1"/>
  <c r="G190" i="1"/>
  <c r="K189" i="1"/>
  <c r="L189" i="1" s="1"/>
  <c r="J189" i="1"/>
  <c r="I189" i="1"/>
  <c r="H189" i="1"/>
  <c r="G189" i="1"/>
  <c r="K188" i="1"/>
  <c r="L188" i="1" s="1"/>
  <c r="J188" i="1"/>
  <c r="I188" i="1"/>
  <c r="H188" i="1"/>
  <c r="G188" i="1"/>
  <c r="F187" i="1"/>
  <c r="F175" i="1" s="1"/>
  <c r="E187" i="1"/>
  <c r="D187" i="1"/>
  <c r="C187" i="1"/>
  <c r="B187" i="1"/>
  <c r="K187" i="1" s="1"/>
  <c r="L187" i="1" s="1"/>
  <c r="K186" i="1"/>
  <c r="L186" i="1" s="1"/>
  <c r="J186" i="1"/>
  <c r="I186" i="1"/>
  <c r="H186" i="1"/>
  <c r="G186" i="1"/>
  <c r="K185" i="1"/>
  <c r="L185" i="1" s="1"/>
  <c r="J185" i="1"/>
  <c r="I185" i="1"/>
  <c r="H185" i="1"/>
  <c r="G185" i="1"/>
  <c r="K184" i="1"/>
  <c r="L184" i="1" s="1"/>
  <c r="J184" i="1"/>
  <c r="I184" i="1"/>
  <c r="H184" i="1"/>
  <c r="G184" i="1"/>
  <c r="K183" i="1"/>
  <c r="L183" i="1" s="1"/>
  <c r="J183" i="1"/>
  <c r="I183" i="1"/>
  <c r="H183" i="1"/>
  <c r="G183" i="1"/>
  <c r="K182" i="1"/>
  <c r="L182" i="1" s="1"/>
  <c r="J182" i="1"/>
  <c r="I182" i="1"/>
  <c r="H182" i="1"/>
  <c r="G182" i="1"/>
  <c r="K181" i="1"/>
  <c r="L181" i="1" s="1"/>
  <c r="J181" i="1"/>
  <c r="I181" i="1"/>
  <c r="H181" i="1"/>
  <c r="G181" i="1"/>
  <c r="K180" i="1"/>
  <c r="L180" i="1" s="1"/>
  <c r="J180" i="1"/>
  <c r="I180" i="1"/>
  <c r="H180" i="1"/>
  <c r="G180" i="1"/>
  <c r="K179" i="1"/>
  <c r="L179" i="1" s="1"/>
  <c r="J179" i="1"/>
  <c r="I179" i="1"/>
  <c r="H179" i="1"/>
  <c r="G179" i="1"/>
  <c r="K178" i="1"/>
  <c r="L178" i="1" s="1"/>
  <c r="J178" i="1"/>
  <c r="I178" i="1"/>
  <c r="H178" i="1"/>
  <c r="G178" i="1"/>
  <c r="K177" i="1"/>
  <c r="L177" i="1" s="1"/>
  <c r="J177" i="1"/>
  <c r="I177" i="1"/>
  <c r="H177" i="1"/>
  <c r="G177" i="1"/>
  <c r="F176" i="1"/>
  <c r="E176" i="1"/>
  <c r="D176" i="1"/>
  <c r="C176" i="1"/>
  <c r="B176" i="1"/>
  <c r="K176" i="1" s="1"/>
  <c r="L176" i="1" s="1"/>
  <c r="L170" i="1"/>
  <c r="K170" i="1"/>
  <c r="J170" i="1"/>
  <c r="I170" i="1"/>
  <c r="H170" i="1"/>
  <c r="G170" i="1"/>
  <c r="L169" i="1"/>
  <c r="K169" i="1"/>
  <c r="J169" i="1"/>
  <c r="I169" i="1"/>
  <c r="H169" i="1"/>
  <c r="G169" i="1"/>
  <c r="L168" i="1"/>
  <c r="K168" i="1"/>
  <c r="J168" i="1"/>
  <c r="I168" i="1"/>
  <c r="H168" i="1"/>
  <c r="G168" i="1"/>
  <c r="K167" i="1"/>
  <c r="L167" i="1" s="1"/>
  <c r="J167" i="1"/>
  <c r="I167" i="1"/>
  <c r="H167" i="1"/>
  <c r="G167" i="1"/>
  <c r="K166" i="1"/>
  <c r="L166" i="1" s="1"/>
  <c r="J166" i="1"/>
  <c r="I166" i="1"/>
  <c r="H166" i="1"/>
  <c r="G166" i="1"/>
  <c r="K165" i="1"/>
  <c r="L165" i="1" s="1"/>
  <c r="J165" i="1"/>
  <c r="I165" i="1"/>
  <c r="H165" i="1"/>
  <c r="G165" i="1"/>
  <c r="K164" i="1"/>
  <c r="L164" i="1" s="1"/>
  <c r="J164" i="1"/>
  <c r="I164" i="1"/>
  <c r="H164" i="1"/>
  <c r="G164" i="1"/>
  <c r="K163" i="1"/>
  <c r="L163" i="1" s="1"/>
  <c r="J163" i="1"/>
  <c r="I163" i="1"/>
  <c r="H163" i="1"/>
  <c r="G163" i="1"/>
  <c r="K162" i="1"/>
  <c r="L162" i="1" s="1"/>
  <c r="J162" i="1"/>
  <c r="I162" i="1"/>
  <c r="H162" i="1"/>
  <c r="G162" i="1"/>
  <c r="K161" i="1"/>
  <c r="L161" i="1" s="1"/>
  <c r="J161" i="1"/>
  <c r="I161" i="1"/>
  <c r="H161" i="1"/>
  <c r="G161" i="1"/>
  <c r="K160" i="1"/>
  <c r="L160" i="1" s="1"/>
  <c r="K159" i="1"/>
  <c r="L159" i="1" s="1"/>
  <c r="J159" i="1"/>
  <c r="I159" i="1"/>
  <c r="H159" i="1"/>
  <c r="G159" i="1"/>
  <c r="K158" i="1"/>
  <c r="L158" i="1" s="1"/>
  <c r="J158" i="1"/>
  <c r="I158" i="1"/>
  <c r="H158" i="1"/>
  <c r="G158" i="1"/>
  <c r="K157" i="1"/>
  <c r="L157" i="1" s="1"/>
  <c r="J157" i="1"/>
  <c r="I157" i="1"/>
  <c r="H157" i="1"/>
  <c r="G157" i="1"/>
  <c r="K156" i="1"/>
  <c r="L156" i="1" s="1"/>
  <c r="J156" i="1"/>
  <c r="I156" i="1"/>
  <c r="H156" i="1"/>
  <c r="G156" i="1"/>
  <c r="K155" i="1"/>
  <c r="L155" i="1" s="1"/>
  <c r="J155" i="1"/>
  <c r="I155" i="1"/>
  <c r="H155" i="1"/>
  <c r="H154" i="1" s="1"/>
  <c r="G155" i="1"/>
  <c r="K154" i="1"/>
  <c r="L154" i="1" s="1"/>
  <c r="K153" i="1"/>
  <c r="L153" i="1" s="1"/>
  <c r="J153" i="1"/>
  <c r="I153" i="1"/>
  <c r="H153" i="1"/>
  <c r="G153" i="1"/>
  <c r="K152" i="1"/>
  <c r="L152" i="1" s="1"/>
  <c r="J152" i="1"/>
  <c r="I152" i="1"/>
  <c r="H152" i="1"/>
  <c r="G152" i="1"/>
  <c r="K151" i="1"/>
  <c r="L151" i="1" s="1"/>
  <c r="J151" i="1"/>
  <c r="I151" i="1"/>
  <c r="H151" i="1"/>
  <c r="G151" i="1"/>
  <c r="K150" i="1"/>
  <c r="L150" i="1" s="1"/>
  <c r="J150" i="1"/>
  <c r="I150" i="1"/>
  <c r="H150" i="1"/>
  <c r="G150" i="1"/>
  <c r="K149" i="1"/>
  <c r="L149" i="1" s="1"/>
  <c r="J149" i="1"/>
  <c r="I149" i="1"/>
  <c r="H149" i="1"/>
  <c r="G149" i="1"/>
  <c r="K148" i="1"/>
  <c r="L148" i="1" s="1"/>
  <c r="J148" i="1"/>
  <c r="I148" i="1"/>
  <c r="H148" i="1"/>
  <c r="G148" i="1"/>
  <c r="K147" i="1"/>
  <c r="L147" i="1" s="1"/>
  <c r="J147" i="1"/>
  <c r="I147" i="1"/>
  <c r="H147" i="1"/>
  <c r="G147" i="1"/>
  <c r="K146" i="1"/>
  <c r="L146" i="1" s="1"/>
  <c r="J146" i="1"/>
  <c r="I146" i="1"/>
  <c r="H146" i="1"/>
  <c r="G146" i="1"/>
  <c r="K145" i="1"/>
  <c r="L145" i="1" s="1"/>
  <c r="J145" i="1"/>
  <c r="I145" i="1"/>
  <c r="H145" i="1"/>
  <c r="G145" i="1"/>
  <c r="K144" i="1"/>
  <c r="L144" i="1" s="1"/>
  <c r="J144" i="1"/>
  <c r="I144" i="1"/>
  <c r="H144" i="1"/>
  <c r="G144" i="1"/>
  <c r="K143" i="1"/>
  <c r="L143" i="1" s="1"/>
  <c r="K142" i="1"/>
  <c r="L142" i="1" s="1"/>
  <c r="J142" i="1"/>
  <c r="I142" i="1"/>
  <c r="H142" i="1"/>
  <c r="G142" i="1"/>
  <c r="L141" i="1"/>
  <c r="K141" i="1"/>
  <c r="J141" i="1"/>
  <c r="I141" i="1"/>
  <c r="H141" i="1"/>
  <c r="G141" i="1"/>
  <c r="K140" i="1"/>
  <c r="L140" i="1" s="1"/>
  <c r="J140" i="1"/>
  <c r="I140" i="1"/>
  <c r="H140" i="1"/>
  <c r="G140" i="1"/>
  <c r="L139" i="1"/>
  <c r="K139" i="1"/>
  <c r="J139" i="1"/>
  <c r="I139" i="1"/>
  <c r="H139" i="1"/>
  <c r="G139" i="1"/>
  <c r="K138" i="1"/>
  <c r="L138" i="1" s="1"/>
  <c r="J138" i="1"/>
  <c r="I138" i="1"/>
  <c r="H138" i="1"/>
  <c r="G138" i="1"/>
  <c r="L137" i="1"/>
  <c r="K137" i="1"/>
  <c r="J137" i="1"/>
  <c r="I137" i="1"/>
  <c r="H137" i="1"/>
  <c r="G137" i="1"/>
  <c r="K136" i="1"/>
  <c r="L136" i="1" s="1"/>
  <c r="J136" i="1"/>
  <c r="I136" i="1"/>
  <c r="H136" i="1"/>
  <c r="G136" i="1"/>
  <c r="L135" i="1"/>
  <c r="K135" i="1"/>
  <c r="J135" i="1"/>
  <c r="I135" i="1"/>
  <c r="H135" i="1"/>
  <c r="G135" i="1"/>
  <c r="K134" i="1"/>
  <c r="L134" i="1" s="1"/>
  <c r="J134" i="1"/>
  <c r="J132" i="1" s="1"/>
  <c r="I134" i="1"/>
  <c r="H134" i="1"/>
  <c r="G134" i="1"/>
  <c r="L133" i="1"/>
  <c r="K133" i="1"/>
  <c r="J133" i="1"/>
  <c r="I133" i="1"/>
  <c r="H133" i="1"/>
  <c r="G133" i="1"/>
  <c r="C131" i="1"/>
  <c r="K132" i="1"/>
  <c r="L132" i="1" s="1"/>
  <c r="K128" i="1"/>
  <c r="L128" i="1" s="1"/>
  <c r="J128" i="1"/>
  <c r="I128" i="1"/>
  <c r="H128" i="1"/>
  <c r="G128" i="1"/>
  <c r="K127" i="1"/>
  <c r="L127" i="1" s="1"/>
  <c r="J127" i="1"/>
  <c r="I127" i="1"/>
  <c r="H127" i="1"/>
  <c r="G127" i="1"/>
  <c r="K126" i="1"/>
  <c r="L126" i="1" s="1"/>
  <c r="J126" i="1"/>
  <c r="I126" i="1"/>
  <c r="H126" i="1"/>
  <c r="G126" i="1"/>
  <c r="K125" i="1"/>
  <c r="L125" i="1" s="1"/>
  <c r="J125" i="1"/>
  <c r="I125" i="1"/>
  <c r="H125" i="1"/>
  <c r="G125" i="1"/>
  <c r="K124" i="1"/>
  <c r="L124" i="1" s="1"/>
  <c r="J124" i="1"/>
  <c r="I124" i="1"/>
  <c r="H124" i="1"/>
  <c r="G124" i="1"/>
  <c r="K123" i="1"/>
  <c r="L123" i="1" s="1"/>
  <c r="J123" i="1"/>
  <c r="I123" i="1"/>
  <c r="H123" i="1"/>
  <c r="G123" i="1"/>
  <c r="K122" i="1"/>
  <c r="L122" i="1" s="1"/>
  <c r="J122" i="1"/>
  <c r="I122" i="1"/>
  <c r="H122" i="1"/>
  <c r="G122" i="1"/>
  <c r="K121" i="1"/>
  <c r="L121" i="1" s="1"/>
  <c r="J121" i="1"/>
  <c r="I121" i="1"/>
  <c r="H121" i="1"/>
  <c r="G121" i="1"/>
  <c r="K120" i="1"/>
  <c r="L120" i="1" s="1"/>
  <c r="J120" i="1"/>
  <c r="I120" i="1"/>
  <c r="H120" i="1"/>
  <c r="G120" i="1"/>
  <c r="K119" i="1"/>
  <c r="L119" i="1" s="1"/>
  <c r="J119" i="1"/>
  <c r="I119" i="1"/>
  <c r="H119" i="1"/>
  <c r="G119" i="1"/>
  <c r="K118" i="1"/>
  <c r="L118" i="1" s="1"/>
  <c r="K117" i="1"/>
  <c r="L117" i="1" s="1"/>
  <c r="J117" i="1"/>
  <c r="I117" i="1"/>
  <c r="H117" i="1"/>
  <c r="G117" i="1"/>
  <c r="K116" i="1"/>
  <c r="L116" i="1" s="1"/>
  <c r="J116" i="1"/>
  <c r="I116" i="1"/>
  <c r="H116" i="1"/>
  <c r="G116" i="1"/>
  <c r="K115" i="1"/>
  <c r="L115" i="1" s="1"/>
  <c r="J115" i="1"/>
  <c r="I115" i="1"/>
  <c r="H115" i="1"/>
  <c r="G115" i="1"/>
  <c r="K114" i="1"/>
  <c r="L114" i="1" s="1"/>
  <c r="J114" i="1"/>
  <c r="I114" i="1"/>
  <c r="H114" i="1"/>
  <c r="G114" i="1"/>
  <c r="K113" i="1"/>
  <c r="L113" i="1" s="1"/>
  <c r="J113" i="1"/>
  <c r="I113" i="1"/>
  <c r="H113" i="1"/>
  <c r="G113" i="1"/>
  <c r="K112" i="1"/>
  <c r="L112" i="1" s="1"/>
  <c r="K111" i="1"/>
  <c r="L111" i="1" s="1"/>
  <c r="J111" i="1"/>
  <c r="I111" i="1"/>
  <c r="H111" i="1"/>
  <c r="G111" i="1"/>
  <c r="K110" i="1"/>
  <c r="L110" i="1" s="1"/>
  <c r="J110" i="1"/>
  <c r="I110" i="1"/>
  <c r="H110" i="1"/>
  <c r="G110" i="1"/>
  <c r="K109" i="1"/>
  <c r="L109" i="1" s="1"/>
  <c r="J109" i="1"/>
  <c r="I109" i="1"/>
  <c r="H109" i="1"/>
  <c r="G109" i="1"/>
  <c r="K108" i="1"/>
  <c r="L108" i="1" s="1"/>
  <c r="J108" i="1"/>
  <c r="I108" i="1"/>
  <c r="H108" i="1"/>
  <c r="G108" i="1"/>
  <c r="K107" i="1"/>
  <c r="L107" i="1" s="1"/>
  <c r="J107" i="1"/>
  <c r="I107" i="1"/>
  <c r="H107" i="1"/>
  <c r="G107" i="1"/>
  <c r="K106" i="1"/>
  <c r="L106" i="1" s="1"/>
  <c r="J106" i="1"/>
  <c r="I106" i="1"/>
  <c r="H106" i="1"/>
  <c r="G106" i="1"/>
  <c r="K105" i="1"/>
  <c r="L105" i="1" s="1"/>
  <c r="J105" i="1"/>
  <c r="I105" i="1"/>
  <c r="H105" i="1"/>
  <c r="G105" i="1"/>
  <c r="K104" i="1"/>
  <c r="L104" i="1" s="1"/>
  <c r="J104" i="1"/>
  <c r="I104" i="1"/>
  <c r="H104" i="1"/>
  <c r="G104" i="1"/>
  <c r="K103" i="1"/>
  <c r="L103" i="1" s="1"/>
  <c r="J103" i="1"/>
  <c r="I103" i="1"/>
  <c r="H103" i="1"/>
  <c r="G103" i="1"/>
  <c r="K102" i="1"/>
  <c r="L102" i="1" s="1"/>
  <c r="J102" i="1"/>
  <c r="I102" i="1"/>
  <c r="H102" i="1"/>
  <c r="G102" i="1"/>
  <c r="K101" i="1"/>
  <c r="L101" i="1" s="1"/>
  <c r="K100" i="1"/>
  <c r="L100" i="1" s="1"/>
  <c r="J100" i="1"/>
  <c r="I100" i="1"/>
  <c r="H100" i="1"/>
  <c r="G100" i="1"/>
  <c r="K99" i="1"/>
  <c r="L99" i="1" s="1"/>
  <c r="J99" i="1"/>
  <c r="I99" i="1"/>
  <c r="H99" i="1"/>
  <c r="G99" i="1"/>
  <c r="K98" i="1"/>
  <c r="L98" i="1" s="1"/>
  <c r="J98" i="1"/>
  <c r="I98" i="1"/>
  <c r="H98" i="1"/>
  <c r="G98" i="1"/>
  <c r="K97" i="1"/>
  <c r="L97" i="1" s="1"/>
  <c r="J97" i="1"/>
  <c r="I97" i="1"/>
  <c r="H97" i="1"/>
  <c r="G97" i="1"/>
  <c r="K96" i="1"/>
  <c r="L96" i="1" s="1"/>
  <c r="J96" i="1"/>
  <c r="I96" i="1"/>
  <c r="H96" i="1"/>
  <c r="G96" i="1"/>
  <c r="K95" i="1"/>
  <c r="L95" i="1" s="1"/>
  <c r="J95" i="1"/>
  <c r="I95" i="1"/>
  <c r="H95" i="1"/>
  <c r="G95" i="1"/>
  <c r="K94" i="1"/>
  <c r="L94" i="1" s="1"/>
  <c r="J94" i="1"/>
  <c r="I94" i="1"/>
  <c r="H94" i="1"/>
  <c r="G94" i="1"/>
  <c r="K93" i="1"/>
  <c r="L93" i="1" s="1"/>
  <c r="J93" i="1"/>
  <c r="I93" i="1"/>
  <c r="H93" i="1"/>
  <c r="G93" i="1"/>
  <c r="K92" i="1"/>
  <c r="L92" i="1" s="1"/>
  <c r="J92" i="1"/>
  <c r="I92" i="1"/>
  <c r="H92" i="1"/>
  <c r="G92" i="1"/>
  <c r="K91" i="1"/>
  <c r="L91" i="1" s="1"/>
  <c r="J91" i="1"/>
  <c r="I91" i="1"/>
  <c r="H91" i="1"/>
  <c r="G91" i="1"/>
  <c r="K90" i="1"/>
  <c r="L90" i="1" s="1"/>
  <c r="K86" i="1"/>
  <c r="L86" i="1" s="1"/>
  <c r="J86" i="1"/>
  <c r="I86" i="1"/>
  <c r="H86" i="1"/>
  <c r="G86" i="1"/>
  <c r="K85" i="1"/>
  <c r="L85" i="1" s="1"/>
  <c r="J85" i="1"/>
  <c r="I85" i="1"/>
  <c r="H85" i="1"/>
  <c r="G85" i="1"/>
  <c r="K84" i="1"/>
  <c r="L84" i="1" s="1"/>
  <c r="J84" i="1"/>
  <c r="I84" i="1"/>
  <c r="H84" i="1"/>
  <c r="G84" i="1"/>
  <c r="K83" i="1"/>
  <c r="L83" i="1" s="1"/>
  <c r="J83" i="1"/>
  <c r="I83" i="1"/>
  <c r="H83" i="1"/>
  <c r="G83" i="1"/>
  <c r="K82" i="1"/>
  <c r="L82" i="1" s="1"/>
  <c r="J82" i="1"/>
  <c r="I82" i="1"/>
  <c r="H82" i="1"/>
  <c r="H76" i="1" s="1"/>
  <c r="G82" i="1"/>
  <c r="K81" i="1"/>
  <c r="L81" i="1" s="1"/>
  <c r="J81" i="1"/>
  <c r="I81" i="1"/>
  <c r="H81" i="1"/>
  <c r="G81" i="1"/>
  <c r="K80" i="1"/>
  <c r="L80" i="1" s="1"/>
  <c r="J80" i="1"/>
  <c r="I80" i="1"/>
  <c r="H80" i="1"/>
  <c r="G80" i="1"/>
  <c r="K79" i="1"/>
  <c r="L79" i="1" s="1"/>
  <c r="J79" i="1"/>
  <c r="I79" i="1"/>
  <c r="H79" i="1"/>
  <c r="G79" i="1"/>
  <c r="K78" i="1"/>
  <c r="L78" i="1" s="1"/>
  <c r="J78" i="1"/>
  <c r="I78" i="1"/>
  <c r="H78" i="1"/>
  <c r="G78" i="1"/>
  <c r="K77" i="1"/>
  <c r="L77" i="1" s="1"/>
  <c r="J77" i="1"/>
  <c r="I77" i="1"/>
  <c r="H77" i="1"/>
  <c r="G77" i="1"/>
  <c r="F76" i="1"/>
  <c r="E76" i="1"/>
  <c r="D76" i="1"/>
  <c r="C76" i="1"/>
  <c r="B76" i="1"/>
  <c r="K76" i="1" s="1"/>
  <c r="L76" i="1" s="1"/>
  <c r="K75" i="1"/>
  <c r="L75" i="1" s="1"/>
  <c r="J75" i="1"/>
  <c r="I75" i="1"/>
  <c r="H75" i="1"/>
  <c r="G75" i="1"/>
  <c r="K74" i="1"/>
  <c r="L74" i="1" s="1"/>
  <c r="J74" i="1"/>
  <c r="I74" i="1"/>
  <c r="H74" i="1"/>
  <c r="G74" i="1"/>
  <c r="K73" i="1"/>
  <c r="L73" i="1" s="1"/>
  <c r="J73" i="1"/>
  <c r="I73" i="1"/>
  <c r="H73" i="1"/>
  <c r="G73" i="1"/>
  <c r="K72" i="1"/>
  <c r="L72" i="1" s="1"/>
  <c r="J72" i="1"/>
  <c r="I72" i="1"/>
  <c r="H72" i="1"/>
  <c r="G72" i="1"/>
  <c r="K71" i="1"/>
  <c r="L71" i="1" s="1"/>
  <c r="J71" i="1"/>
  <c r="I71" i="1"/>
  <c r="H71" i="1"/>
  <c r="G71" i="1"/>
  <c r="F70" i="1"/>
  <c r="E70" i="1"/>
  <c r="D70" i="1"/>
  <c r="C70" i="1"/>
  <c r="B70" i="1"/>
  <c r="K70" i="1" s="1"/>
  <c r="L70" i="1" s="1"/>
  <c r="L69" i="1"/>
  <c r="K69" i="1"/>
  <c r="J69" i="1"/>
  <c r="I69" i="1"/>
  <c r="H69" i="1"/>
  <c r="G69" i="1"/>
  <c r="L68" i="1"/>
  <c r="K68" i="1"/>
  <c r="J68" i="1"/>
  <c r="I68" i="1"/>
  <c r="H68" i="1"/>
  <c r="G68" i="1"/>
  <c r="L67" i="1"/>
  <c r="K67" i="1"/>
  <c r="J67" i="1"/>
  <c r="I67" i="1"/>
  <c r="H67" i="1"/>
  <c r="G67" i="1"/>
  <c r="L66" i="1"/>
  <c r="K66" i="1"/>
  <c r="J66" i="1"/>
  <c r="I66" i="1"/>
  <c r="H66" i="1"/>
  <c r="G66" i="1"/>
  <c r="L65" i="1"/>
  <c r="K65" i="1"/>
  <c r="J65" i="1"/>
  <c r="I65" i="1"/>
  <c r="H65" i="1"/>
  <c r="G65" i="1"/>
  <c r="K64" i="1"/>
  <c r="L64" i="1" s="1"/>
  <c r="J64" i="1"/>
  <c r="I64" i="1"/>
  <c r="H64" i="1"/>
  <c r="G64" i="1"/>
  <c r="K63" i="1"/>
  <c r="L63" i="1" s="1"/>
  <c r="J63" i="1"/>
  <c r="I63" i="1"/>
  <c r="H63" i="1"/>
  <c r="G63" i="1"/>
  <c r="K62" i="1"/>
  <c r="L62" i="1" s="1"/>
  <c r="J62" i="1"/>
  <c r="I62" i="1"/>
  <c r="H62" i="1"/>
  <c r="G62" i="1"/>
  <c r="K61" i="1"/>
  <c r="L61" i="1" s="1"/>
  <c r="J61" i="1"/>
  <c r="I61" i="1"/>
  <c r="H61" i="1"/>
  <c r="G61" i="1"/>
  <c r="K60" i="1"/>
  <c r="L60" i="1" s="1"/>
  <c r="J60" i="1"/>
  <c r="I60" i="1"/>
  <c r="H60" i="1"/>
  <c r="G60" i="1"/>
  <c r="J59" i="1"/>
  <c r="I59" i="1"/>
  <c r="H59" i="1"/>
  <c r="F59" i="1"/>
  <c r="E59" i="1"/>
  <c r="D59" i="1"/>
  <c r="C59" i="1"/>
  <c r="B59" i="1"/>
  <c r="K59" i="1" s="1"/>
  <c r="L59" i="1" s="1"/>
  <c r="K58" i="1"/>
  <c r="L58" i="1" s="1"/>
  <c r="J58" i="1"/>
  <c r="I58" i="1"/>
  <c r="H58" i="1"/>
  <c r="G58" i="1"/>
  <c r="K57" i="1"/>
  <c r="L57" i="1" s="1"/>
  <c r="J57" i="1"/>
  <c r="I57" i="1"/>
  <c r="H57" i="1"/>
  <c r="G57" i="1"/>
  <c r="K56" i="1"/>
  <c r="L56" i="1" s="1"/>
  <c r="J56" i="1"/>
  <c r="I56" i="1"/>
  <c r="H56" i="1"/>
  <c r="G56" i="1"/>
  <c r="K55" i="1"/>
  <c r="L55" i="1" s="1"/>
  <c r="J55" i="1"/>
  <c r="I55" i="1"/>
  <c r="H55" i="1"/>
  <c r="G55" i="1"/>
  <c r="K54" i="1"/>
  <c r="L54" i="1" s="1"/>
  <c r="J54" i="1"/>
  <c r="I54" i="1"/>
  <c r="H54" i="1"/>
  <c r="G54" i="1"/>
  <c r="K53" i="1"/>
  <c r="L53" i="1" s="1"/>
  <c r="J53" i="1"/>
  <c r="I53" i="1"/>
  <c r="H53" i="1"/>
  <c r="G53" i="1"/>
  <c r="K52" i="1"/>
  <c r="L52" i="1" s="1"/>
  <c r="J52" i="1"/>
  <c r="I52" i="1"/>
  <c r="H52" i="1"/>
  <c r="G52" i="1"/>
  <c r="K51" i="1"/>
  <c r="L51" i="1" s="1"/>
  <c r="J51" i="1"/>
  <c r="I51" i="1"/>
  <c r="H51" i="1"/>
  <c r="G51" i="1"/>
  <c r="K50" i="1"/>
  <c r="L50" i="1" s="1"/>
  <c r="J50" i="1"/>
  <c r="I50" i="1"/>
  <c r="H50" i="1"/>
  <c r="G50" i="1"/>
  <c r="K49" i="1"/>
  <c r="L49" i="1" s="1"/>
  <c r="J49" i="1"/>
  <c r="I49" i="1"/>
  <c r="H49" i="1"/>
  <c r="G49" i="1"/>
  <c r="F48" i="1"/>
  <c r="E48" i="1"/>
  <c r="D48" i="1"/>
  <c r="C48" i="1"/>
  <c r="B48" i="1"/>
  <c r="K48" i="1" s="1"/>
  <c r="L48" i="1" s="1"/>
  <c r="K44" i="1"/>
  <c r="L44" i="1" s="1"/>
  <c r="J44" i="1"/>
  <c r="I44" i="1"/>
  <c r="H44" i="1"/>
  <c r="G44" i="1"/>
  <c r="K43" i="1"/>
  <c r="L43" i="1" s="1"/>
  <c r="J43" i="1"/>
  <c r="I43" i="1"/>
  <c r="H43" i="1"/>
  <c r="G43" i="1"/>
  <c r="K42" i="1"/>
  <c r="L42" i="1" s="1"/>
  <c r="J42" i="1"/>
  <c r="I42" i="1"/>
  <c r="H42" i="1"/>
  <c r="G42" i="1"/>
  <c r="L41" i="1"/>
  <c r="K41" i="1"/>
  <c r="J41" i="1"/>
  <c r="I41" i="1"/>
  <c r="H41" i="1"/>
  <c r="G41" i="1"/>
  <c r="K40" i="1"/>
  <c r="L40" i="1" s="1"/>
  <c r="J40" i="1"/>
  <c r="I40" i="1"/>
  <c r="H40" i="1"/>
  <c r="G40" i="1"/>
  <c r="L39" i="1"/>
  <c r="K39" i="1"/>
  <c r="J39" i="1"/>
  <c r="I39" i="1"/>
  <c r="H39" i="1"/>
  <c r="G39" i="1"/>
  <c r="K38" i="1"/>
  <c r="L38" i="1" s="1"/>
  <c r="J38" i="1"/>
  <c r="I38" i="1"/>
  <c r="H38" i="1"/>
  <c r="G38" i="1"/>
  <c r="K37" i="1"/>
  <c r="L37" i="1" s="1"/>
  <c r="J37" i="1"/>
  <c r="I37" i="1"/>
  <c r="H37" i="1"/>
  <c r="G37" i="1"/>
  <c r="K36" i="1"/>
  <c r="L36" i="1" s="1"/>
  <c r="J36" i="1"/>
  <c r="I36" i="1"/>
  <c r="H36" i="1"/>
  <c r="G36" i="1"/>
  <c r="K35" i="1"/>
  <c r="L35" i="1" s="1"/>
  <c r="J35" i="1"/>
  <c r="I35" i="1"/>
  <c r="H35" i="1"/>
  <c r="G35" i="1"/>
  <c r="K34" i="1"/>
  <c r="L34" i="1" s="1"/>
  <c r="K33" i="1"/>
  <c r="L33" i="1" s="1"/>
  <c r="J33" i="1"/>
  <c r="I33" i="1"/>
  <c r="H33" i="1"/>
  <c r="G33" i="1"/>
  <c r="K32" i="1"/>
  <c r="L32" i="1" s="1"/>
  <c r="J32" i="1"/>
  <c r="I32" i="1"/>
  <c r="H32" i="1"/>
  <c r="G32" i="1"/>
  <c r="K31" i="1"/>
  <c r="L31" i="1" s="1"/>
  <c r="J31" i="1"/>
  <c r="I31" i="1"/>
  <c r="H31" i="1"/>
  <c r="G31" i="1"/>
  <c r="K30" i="1"/>
  <c r="L30" i="1" s="1"/>
  <c r="J30" i="1"/>
  <c r="I30" i="1"/>
  <c r="H30" i="1"/>
  <c r="G30" i="1"/>
  <c r="K29" i="1"/>
  <c r="L29" i="1" s="1"/>
  <c r="J29" i="1"/>
  <c r="I29" i="1"/>
  <c r="H29" i="1"/>
  <c r="G29" i="1"/>
  <c r="J28" i="1"/>
  <c r="K27" i="1"/>
  <c r="L27" i="1" s="1"/>
  <c r="J27" i="1"/>
  <c r="I27" i="1"/>
  <c r="H27" i="1"/>
  <c r="G27" i="1"/>
  <c r="K26" i="1"/>
  <c r="L26" i="1" s="1"/>
  <c r="J26" i="1"/>
  <c r="I26" i="1"/>
  <c r="H26" i="1"/>
  <c r="G26" i="1"/>
  <c r="K25" i="1"/>
  <c r="L25" i="1" s="1"/>
  <c r="J25" i="1"/>
  <c r="I25" i="1"/>
  <c r="H25" i="1"/>
  <c r="G25" i="1"/>
  <c r="L24" i="1"/>
  <c r="K24" i="1"/>
  <c r="J24" i="1"/>
  <c r="I24" i="1"/>
  <c r="H24" i="1"/>
  <c r="G24" i="1"/>
  <c r="K23" i="1"/>
  <c r="L23" i="1" s="1"/>
  <c r="J23" i="1"/>
  <c r="I23" i="1"/>
  <c r="H23" i="1"/>
  <c r="G23" i="1"/>
  <c r="K22" i="1"/>
  <c r="L22" i="1" s="1"/>
  <c r="J22" i="1"/>
  <c r="I22" i="1"/>
  <c r="H22" i="1"/>
  <c r="G22" i="1"/>
  <c r="K21" i="1"/>
  <c r="L21" i="1" s="1"/>
  <c r="J21" i="1"/>
  <c r="H21" i="1"/>
  <c r="G21" i="1"/>
  <c r="K19" i="1"/>
  <c r="L19" i="1" s="1"/>
  <c r="J19" i="1"/>
  <c r="I19" i="1"/>
  <c r="H19" i="1"/>
  <c r="G19" i="1"/>
  <c r="K18" i="1"/>
  <c r="L18" i="1" s="1"/>
  <c r="J18" i="1"/>
  <c r="I18" i="1"/>
  <c r="H18" i="1"/>
  <c r="G18" i="1"/>
  <c r="L16" i="1"/>
  <c r="K16" i="1"/>
  <c r="J16" i="1"/>
  <c r="I16" i="1"/>
  <c r="H16" i="1"/>
  <c r="G16" i="1"/>
  <c r="K15" i="1"/>
  <c r="L15" i="1" s="1"/>
  <c r="J15" i="1"/>
  <c r="I15" i="1"/>
  <c r="H15" i="1"/>
  <c r="G15" i="1"/>
  <c r="L14" i="1"/>
  <c r="K14" i="1"/>
  <c r="J14" i="1"/>
  <c r="I14" i="1"/>
  <c r="H14" i="1"/>
  <c r="G14" i="1"/>
  <c r="K13" i="1"/>
  <c r="L13" i="1" s="1"/>
  <c r="J13" i="1"/>
  <c r="I13" i="1"/>
  <c r="H13" i="1"/>
  <c r="G13" i="1"/>
  <c r="K12" i="1"/>
  <c r="L12" i="1" s="1"/>
  <c r="J12" i="1"/>
  <c r="I12" i="1"/>
  <c r="H12" i="1"/>
  <c r="G12" i="1"/>
  <c r="K11" i="1"/>
  <c r="L11" i="1" s="1"/>
  <c r="J11" i="1"/>
  <c r="I11" i="1"/>
  <c r="H11" i="1"/>
  <c r="G11" i="1"/>
  <c r="K10" i="1"/>
  <c r="L10" i="1" s="1"/>
  <c r="J10" i="1"/>
  <c r="I10" i="1"/>
  <c r="H10" i="1"/>
  <c r="G10" i="1"/>
  <c r="K9" i="1"/>
  <c r="L9" i="1" s="1"/>
  <c r="J9" i="1"/>
  <c r="I9" i="1"/>
  <c r="H9" i="1"/>
  <c r="G9" i="1"/>
  <c r="K8" i="1"/>
  <c r="L8" i="1" s="1"/>
  <c r="J8" i="1"/>
  <c r="I8" i="1"/>
  <c r="H8" i="1"/>
  <c r="G8" i="1"/>
  <c r="L7" i="1"/>
  <c r="K7" i="1"/>
  <c r="J7" i="1"/>
  <c r="I7" i="1"/>
  <c r="I6" i="1" s="1"/>
  <c r="H7" i="1"/>
  <c r="G7" i="1"/>
  <c r="I154" i="1" l="1"/>
  <c r="J154" i="1"/>
  <c r="J101" i="1"/>
  <c r="H112" i="1"/>
  <c r="I112" i="1"/>
  <c r="I90" i="1"/>
  <c r="J112" i="1"/>
  <c r="B89" i="1"/>
  <c r="I160" i="1"/>
  <c r="I143" i="1"/>
  <c r="H143" i="1"/>
  <c r="C89" i="1"/>
  <c r="H90" i="1"/>
  <c r="C175" i="1"/>
  <c r="J176" i="1"/>
  <c r="I187" i="1"/>
  <c r="J187" i="1"/>
  <c r="D175" i="1"/>
  <c r="G175" i="1"/>
  <c r="G187" i="1" s="1"/>
  <c r="H204" i="1"/>
  <c r="H175" i="1" s="1"/>
  <c r="I204" i="1"/>
  <c r="J204" i="1"/>
  <c r="H187" i="1"/>
  <c r="H176" i="1"/>
  <c r="I176" i="1"/>
  <c r="E175" i="1"/>
  <c r="J160" i="1"/>
  <c r="J131" i="1" s="1"/>
  <c r="H160" i="1"/>
  <c r="H131" i="1" s="1"/>
  <c r="F89" i="1"/>
  <c r="E131" i="1"/>
  <c r="F131" i="1"/>
  <c r="I132" i="1"/>
  <c r="H132" i="1"/>
  <c r="J143" i="1"/>
  <c r="I131" i="1"/>
  <c r="D131" i="1"/>
  <c r="G131" i="1"/>
  <c r="G160" i="1" s="1"/>
  <c r="H101" i="1"/>
  <c r="I101" i="1"/>
  <c r="J90" i="1"/>
  <c r="G89" i="1"/>
  <c r="G118" i="1" s="1"/>
  <c r="J118" i="1"/>
  <c r="E89" i="1"/>
  <c r="H118" i="1"/>
  <c r="H89" i="1" s="1"/>
  <c r="I118" i="1"/>
  <c r="I89" i="1" s="1"/>
  <c r="D89" i="1"/>
  <c r="I76" i="1"/>
  <c r="J76" i="1"/>
  <c r="H70" i="1"/>
  <c r="I70" i="1"/>
  <c r="J70" i="1"/>
  <c r="C47" i="1"/>
  <c r="E47" i="1"/>
  <c r="F47" i="1"/>
  <c r="G47" i="1"/>
  <c r="G59" i="1" s="1"/>
  <c r="I48" i="1"/>
  <c r="J48" i="1"/>
  <c r="D47" i="1"/>
  <c r="H48" i="1"/>
  <c r="I28" i="1"/>
  <c r="G20" i="1"/>
  <c r="H20" i="1"/>
  <c r="H17" i="1" s="1"/>
  <c r="I20" i="1"/>
  <c r="I17" i="1" s="1"/>
  <c r="C5" i="1"/>
  <c r="J20" i="1"/>
  <c r="J17" i="1" s="1"/>
  <c r="K17" i="1"/>
  <c r="L17" i="1" s="1"/>
  <c r="E5" i="1"/>
  <c r="D5" i="1"/>
  <c r="H34" i="1"/>
  <c r="K89" i="1"/>
  <c r="L89" i="1" s="1"/>
  <c r="J34" i="1"/>
  <c r="I34" i="1"/>
  <c r="F5" i="1"/>
  <c r="H28" i="1"/>
  <c r="H6" i="1"/>
  <c r="J6" i="1"/>
  <c r="G5" i="1"/>
  <c r="G28" i="1" s="1"/>
  <c r="K28" i="1"/>
  <c r="L28" i="1" s="1"/>
  <c r="B131" i="1"/>
  <c r="K131" i="1" s="1"/>
  <c r="L131" i="1" s="1"/>
  <c r="B47" i="1"/>
  <c r="K47" i="1" s="1"/>
  <c r="L47" i="1" s="1"/>
  <c r="B175" i="1"/>
  <c r="K175" i="1" s="1"/>
  <c r="L175" i="1" s="1"/>
  <c r="H47" i="1" l="1"/>
  <c r="J89" i="1"/>
  <c r="H129" i="1" s="1"/>
  <c r="G176" i="1"/>
  <c r="I175" i="1"/>
  <c r="J175" i="1"/>
  <c r="I215" i="1" s="1"/>
  <c r="G198" i="1"/>
  <c r="G204" i="1"/>
  <c r="H215" i="1"/>
  <c r="J47" i="1"/>
  <c r="I47" i="1"/>
  <c r="I87" i="1" s="1"/>
  <c r="H171" i="1"/>
  <c r="J171" i="1"/>
  <c r="G154" i="1"/>
  <c r="G132" i="1"/>
  <c r="G143" i="1"/>
  <c r="I171" i="1"/>
  <c r="G101" i="1"/>
  <c r="G90" i="1"/>
  <c r="G112" i="1"/>
  <c r="I129" i="1"/>
  <c r="G48" i="1"/>
  <c r="G76" i="1"/>
  <c r="G70" i="1"/>
  <c r="I5" i="1"/>
  <c r="B5" i="1"/>
  <c r="K5" i="1" s="1"/>
  <c r="L5" i="1" s="1"/>
  <c r="J5" i="1"/>
  <c r="H5" i="1"/>
  <c r="G17" i="1"/>
  <c r="G6" i="1"/>
  <c r="G34" i="1"/>
  <c r="J129" i="1" l="1"/>
  <c r="H87" i="1"/>
  <c r="J87" i="1"/>
  <c r="J215" i="1"/>
  <c r="H45" i="1"/>
  <c r="J45" i="1"/>
  <c r="I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" authorId="0" shapeId="0" xr:uid="{00000000-0006-0000-0000-000001000000}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6" authorId="0" shapeId="0" xr:uid="{00000000-0006-0000-0000-000002000000}">
      <text>
        <r>
          <rPr>
            <sz val="11"/>
            <color theme="1"/>
            <rFont val="Calibri"/>
            <scheme val="minor"/>
          </rPr>
          <t>Процент от дневной нормы
======</t>
        </r>
      </text>
    </comment>
  </commentList>
</comments>
</file>

<file path=xl/sharedStrings.xml><?xml version="1.0" encoding="utf-8"?>
<sst xmlns="http://schemas.openxmlformats.org/spreadsheetml/2006/main" count="614" uniqueCount="395">
  <si>
    <t xml:space="preserve">Внимание! 
Заболнять только ячейки белого цвета (без заливки)! </t>
  </si>
  <si>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</si>
  <si>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</si>
  <si>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</si>
  <si>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</si>
  <si>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</si>
  <si>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b/>
        <sz val="11"/>
        <color theme="1"/>
        <rFont val="Calibri"/>
      </rPr>
      <t xml:space="preserve">Порция
</t>
    </r>
    <r>
      <rPr>
        <sz val="11"/>
        <color theme="1"/>
        <rFont val="Calibri"/>
      </rPr>
      <t>(г/чел)</t>
    </r>
  </si>
  <si>
    <r>
      <rPr>
        <b/>
        <sz val="11"/>
        <color theme="1"/>
        <rFont val="Calibri"/>
      </rPr>
      <t xml:space="preserve">Калорийность
на 100г.
</t>
    </r>
    <r>
      <rPr>
        <sz val="11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</si>
  <si>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</si>
  <si>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Жиры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</si>
  <si>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Углеводы
</t>
    </r>
    <r>
      <rPr>
        <sz val="11"/>
        <color theme="1"/>
        <rFont val="Calibri"/>
      </rPr>
      <t>(г.)</t>
    </r>
  </si>
  <si>
    <r>
      <rPr>
        <b/>
        <sz val="10"/>
        <color theme="1"/>
        <rFont val="Calibri"/>
      </rPr>
      <t xml:space="preserve">Калорийность порции
</t>
    </r>
    <r>
      <rPr>
        <sz val="10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</si>
  <si>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 порции
</t>
    </r>
    <r>
      <rPr>
        <sz val="11"/>
        <color theme="1"/>
        <rFont val="Calibri"/>
      </rPr>
      <t>(г.)</t>
    </r>
  </si>
  <si>
    <t>Жиры порции
(г.)</t>
  </si>
  <si>
    <t>Углеводы порции
(г.)</t>
  </si>
  <si>
    <r>
      <rPr>
        <b/>
        <sz val="11"/>
        <color theme="1"/>
        <rFont val="Calibri"/>
      </rPr>
      <t xml:space="preserve">Вес порции на 1 чел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</si>
  <si>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Вес на группу,
</t>
    </r>
    <r>
      <rPr>
        <sz val="11"/>
        <color theme="1"/>
        <rFont val="Calibri"/>
      </rPr>
      <t>( г.)</t>
    </r>
  </si>
  <si>
    <t>ДЕНЬ 1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</si>
  <si>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</si>
  <si>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t>Молоко сгущенное с сахаром</t>
  </si>
  <si>
    <t>Галеты</t>
  </si>
  <si>
    <t>Сыр 50% жирн.</t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</si>
  <si>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</si>
  <si>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t>Хлебцы</t>
  </si>
  <si>
    <t>Колбаса с/к</t>
  </si>
  <si>
    <t>Чай</t>
  </si>
  <si>
    <t>Сахар</t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</si>
  <si>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</si>
  <si>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t>Орехи грецкие</t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</si>
  <si>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~35% от дневной нормы</t>
    </r>
  </si>
  <si>
    <t>Рис</t>
  </si>
  <si>
    <t>Соотношение долей: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</si>
  <si>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</si>
  <si>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2</t>
  </si>
  <si>
    <t>Вафли</t>
  </si>
  <si>
    <r>
      <rPr>
        <b/>
        <sz val="11"/>
        <color theme="1"/>
        <rFont val="Calibri"/>
      </rPr>
      <t>Обед</t>
    </r>
    <r>
      <rPr>
        <sz val="11"/>
        <color rgb="FFFF0000"/>
        <rFont val="Calibri"/>
      </rPr>
      <t xml:space="preserve">  ~25% от дневной нормы</t>
    </r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</si>
  <si>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</si>
  <si>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</si>
  <si>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t>Макароны</t>
  </si>
  <si>
    <t>Тушенка говяжья</t>
  </si>
  <si>
    <t>Мармелад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</si>
  <si>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</si>
  <si>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3</t>
  </si>
  <si>
    <t>Молоко сухое</t>
  </si>
  <si>
    <t>Пряник</t>
  </si>
  <si>
    <t>Копченый сыр</t>
  </si>
  <si>
    <t>Щербет</t>
  </si>
  <si>
    <t>Пастила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</si>
  <si>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</si>
  <si>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4</t>
  </si>
  <si>
    <t>Пшеничная крупа</t>
  </si>
  <si>
    <t>Гречка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</si>
  <si>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</si>
  <si>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Резервный день завхоза</t>
  </si>
  <si>
    <t>Завтрак</t>
  </si>
  <si>
    <t xml:space="preserve">Обед  </t>
  </si>
  <si>
    <r>
      <rPr>
        <b/>
        <sz val="11"/>
        <color theme="1"/>
        <rFont val="Calibri"/>
      </rPr>
      <t>Перекус</t>
    </r>
    <r>
      <rPr>
        <b/>
        <i/>
        <sz val="11"/>
        <color rgb="FFFF0000"/>
        <rFont val="Calibri"/>
      </rPr>
      <t xml:space="preserve">  </t>
    </r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</si>
  <si>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</si>
  <si>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</si>
  <si>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</si>
  <si>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</si>
  <si>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</si>
  <si>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</si>
  <si>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</si>
  <si>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</si>
  <si>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</si>
  <si>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Тушенка свин</t>
  </si>
  <si>
    <t>Мясо сублим</t>
  </si>
  <si>
    <t>Мясо соевое</t>
  </si>
  <si>
    <t>корейка копч</t>
  </si>
  <si>
    <t>суп конц с мяс</t>
  </si>
  <si>
    <t>сливки сухие</t>
  </si>
  <si>
    <t>молоко сухое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</si>
  <si>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</si>
  <si>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</si>
  <si>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</si>
  <si>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</si>
  <si>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</si>
  <si>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</si>
  <si>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</si>
  <si>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</si>
  <si>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печенье</t>
  </si>
  <si>
    <t>макароны</t>
  </si>
  <si>
    <t>рис</t>
  </si>
  <si>
    <t>гречка</t>
  </si>
  <si>
    <t>манка</t>
  </si>
  <si>
    <t>овсянка</t>
  </si>
  <si>
    <t>пшено</t>
  </si>
  <si>
    <t>картоф пюре</t>
  </si>
  <si>
    <t>соль</t>
  </si>
  <si>
    <t>лук репчатый</t>
  </si>
  <si>
    <t>чеснок</t>
  </si>
  <si>
    <t>сахар</t>
  </si>
  <si>
    <t>халва</t>
  </si>
  <si>
    <t>шоколад молочн</t>
  </si>
  <si>
    <t>какао порошок</t>
  </si>
  <si>
    <t>сухофрукты</t>
  </si>
  <si>
    <t>орехи грецки</t>
  </si>
  <si>
    <t>чай</t>
  </si>
  <si>
    <t>Наименование продуктов</t>
  </si>
  <si>
    <t>Усвояемая съедобная часть из 100 г продукта, г</t>
  </si>
  <si>
    <t>Калорийность, ккал.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</si>
  <si>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</si>
  <si>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</si>
  <si>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</si>
  <si>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</si>
  <si>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</si>
  <si>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</si>
  <si>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</si>
  <si>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</si>
  <si>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</si>
  <si>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</si>
  <si>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</si>
  <si>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</si>
  <si>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</si>
  <si>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Галеты «Поход»</t>
  </si>
  <si>
    <t>—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</si>
  <si>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</si>
  <si>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</si>
  <si>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</si>
  <si>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</si>
  <si>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</si>
  <si>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</si>
  <si>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</si>
  <si>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</si>
  <si>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</si>
  <si>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</si>
  <si>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</si>
  <si>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</si>
  <si>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</si>
  <si>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</si>
  <si>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</si>
  <si>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</si>
  <si>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</si>
  <si>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</si>
  <si>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</si>
  <si>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</si>
  <si>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</si>
  <si>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</si>
  <si>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</si>
  <si>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</si>
  <si>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</si>
  <si>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</si>
  <si>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</si>
  <si>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</si>
  <si>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</si>
  <si>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</si>
  <si>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</si>
  <si>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</si>
  <si>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</si>
  <si>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</si>
  <si>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</si>
  <si>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</si>
  <si>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</si>
  <si>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</si>
  <si>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</si>
  <si>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</si>
  <si>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</si>
  <si>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</si>
  <si>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</si>
  <si>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</si>
  <si>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</si>
  <si>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</si>
  <si>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</si>
  <si>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</si>
  <si>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</si>
  <si>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</si>
  <si>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</si>
  <si>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</si>
  <si>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</si>
  <si>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</si>
  <si>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</si>
  <si>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</si>
  <si>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</si>
  <si>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</si>
  <si>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</si>
  <si>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</si>
  <si>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</si>
  <si>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</si>
  <si>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</si>
  <si>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</si>
  <si>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</si>
  <si>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</si>
  <si>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</si>
  <si>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</si>
  <si>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</si>
  <si>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</si>
  <si>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</si>
  <si>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</si>
  <si>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</si>
  <si>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</si>
  <si>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</si>
  <si>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</si>
  <si>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</si>
  <si>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</si>
  <si>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</si>
  <si>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</si>
  <si>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</si>
  <si>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</si>
  <si>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>6,S</t>
  </si>
  <si>
    <t>Язык говяжий в желе консерв.</t>
  </si>
  <si>
    <t>Мозги жареные консерв.</t>
  </si>
  <si>
    <t>Паштет мясной консерв.</t>
  </si>
  <si>
    <t>Паштет печеночный консерв.</t>
  </si>
  <si>
    <t>Куриное филе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</si>
  <si>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</si>
  <si>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</si>
  <si>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</si>
  <si>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Свинина консерв. с фа-с&amp;яыо</t>
  </si>
  <si>
    <t>Завтрак туриста (говядина)</t>
  </si>
  <si>
    <t>Колбасный фарш консерв.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</si>
  <si>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</si>
  <si>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</si>
  <si>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</si>
  <si>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</si>
  <si>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</si>
  <si>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</si>
  <si>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</si>
  <si>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</si>
  <si>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</si>
  <si>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</si>
  <si>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</si>
  <si>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</si>
  <si>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</si>
  <si>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</si>
  <si>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</si>
  <si>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</si>
  <si>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</si>
  <si>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</si>
  <si>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</si>
  <si>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</si>
  <si>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>Судак бланширов.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</si>
  <si>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</si>
  <si>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</si>
  <si>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</si>
  <si>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</si>
  <si>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</si>
  <si>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</si>
  <si>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</si>
  <si>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</si>
  <si>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</si>
  <si>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</si>
  <si>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</si>
  <si>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</si>
  <si>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</si>
  <si>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</si>
  <si>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</si>
  <si>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</si>
  <si>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</si>
  <si>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</si>
  <si>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</si>
  <si>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</si>
  <si>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</si>
  <si>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</si>
  <si>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</si>
  <si>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</si>
  <si>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</si>
  <si>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</si>
  <si>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</si>
  <si>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</si>
  <si>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</si>
  <si>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</si>
  <si>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</si>
  <si>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</si>
  <si>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</si>
  <si>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</si>
  <si>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</si>
  <si>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Пшено</t>
  </si>
  <si>
    <t>Пшеничная крупа «Артек»</t>
  </si>
  <si>
    <t>Толокно</t>
  </si>
  <si>
    <t>Фасоль</t>
  </si>
  <si>
    <t>Ячневая</t>
  </si>
  <si>
    <t>Макароны, лапша, вермишель</t>
  </si>
  <si>
    <t>Сахар, кондитерские изделия</t>
  </si>
  <si>
    <t>Сахар-рафинад, песок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</si>
  <si>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</si>
  <si>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</si>
  <si>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</si>
  <si>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</si>
  <si>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</si>
  <si>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</si>
  <si>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</si>
  <si>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</si>
  <si>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</si>
  <si>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71.8</t>
  </si>
  <si>
    <t>Конфеты шоколадные фруктовые</t>
  </si>
  <si>
    <t>Батончики ореховые</t>
  </si>
  <si>
    <t>Тянучка сливочная</t>
  </si>
  <si>
    <t>Помадка фруктовая</t>
  </si>
  <si>
    <t>86.5</t>
  </si>
  <si>
    <t>Ирис «Золотой ключик»</t>
  </si>
  <si>
    <t>Шоколад ванильный</t>
  </si>
  <si>
    <t>55.3</t>
  </si>
  <si>
    <t>Шоколад «Золотой ярлык»</t>
  </si>
  <si>
    <t>Шоколад молочный (десертиый)</t>
  </si>
  <si>
    <t>Какао (порошок)</t>
  </si>
  <si>
    <t>Мармелад желейный формовой</t>
  </si>
  <si>
    <t>Мармелад яблочный формовой</t>
  </si>
  <si>
    <t>64.7</t>
  </si>
  <si>
    <t>Зефир</t>
  </si>
  <si>
    <t>Халва арахисовая</t>
  </si>
  <si>
    <t>Халва подсолнечная</t>
  </si>
  <si>
    <t>Халва тахинрая</t>
  </si>
  <si>
    <t>Повидло яблочное</t>
  </si>
  <si>
    <t>Варенье</t>
  </si>
  <si>
    <t>74.2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</si>
  <si>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</si>
  <si>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</si>
  <si>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</si>
  <si>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</si>
  <si>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</si>
  <si>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</si>
  <si>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72.3</t>
  </si>
  <si>
    <t>Морковь</t>
  </si>
  <si>
    <t>Морковь сушеная</t>
  </si>
  <si>
    <t>Свекла</t>
  </si>
  <si>
    <t>Свекла сушеная</t>
  </si>
  <si>
    <t>Лук репчатый</t>
  </si>
  <si>
    <t>Лук репчатый сушеный</t>
  </si>
  <si>
    <t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</si>
  <si>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</si>
  <si>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</si>
  <si>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</si>
  <si>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</si>
  <si>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</si>
  <si>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</si>
  <si>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</si>
  <si>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</si>
  <si>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</si>
  <si>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</si>
  <si>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</si>
  <si>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</si>
  <si>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</si>
  <si>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</si>
  <si>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</si>
  <si>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</si>
  <si>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</si>
  <si>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</si>
  <si>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</si>
  <si>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</si>
  <si>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</si>
  <si>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</si>
  <si>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</si>
  <si>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</si>
  <si>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</si>
  <si>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</si>
  <si>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</si>
  <si>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</si>
  <si>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</si>
  <si>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Лимон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</si>
  <si>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</si>
  <si>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</si>
  <si>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</si>
  <si>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</si>
  <si>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</si>
  <si>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</si>
  <si>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</si>
  <si>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</si>
  <si>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</si>
  <si>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лесные</t>
  </si>
  <si>
    <t>Орехи кедровые</t>
  </si>
  <si>
    <t>Миндаль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</si>
  <si>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</si>
  <si>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</si>
  <si>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</si>
  <si>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</si>
  <si>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</si>
  <si>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</si>
  <si>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</si>
  <si>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</si>
  <si>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</si>
  <si>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</si>
  <si>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</si>
  <si>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</si>
  <si>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</si>
  <si>
    <t>Кофе</t>
  </si>
  <si>
    <t>Батончик мюсли 25 г</t>
  </si>
  <si>
    <t>Колбаски с/к</t>
  </si>
  <si>
    <t>Карпюр</t>
  </si>
  <si>
    <t>Изюм</t>
  </si>
  <si>
    <t>Шоколад Альпен Голд</t>
  </si>
  <si>
    <t>Мини-конфета сникерс</t>
  </si>
  <si>
    <t>Сыр 50%</t>
  </si>
  <si>
    <t>Халва</t>
  </si>
  <si>
    <t>Курага</t>
  </si>
  <si>
    <t>Орехи смесь</t>
  </si>
  <si>
    <t>Сушки простые</t>
  </si>
  <si>
    <t>Сайра</t>
  </si>
  <si>
    <t>Конфета батончик Рот Фронт</t>
  </si>
  <si>
    <t>Овсяные хлопья</t>
  </si>
  <si>
    <t>Сухарь сладкий</t>
  </si>
  <si>
    <t>Кофе (кто не пьет - чай)</t>
  </si>
  <si>
    <t xml:space="preserve">Паштет </t>
  </si>
  <si>
    <t>Орехи</t>
  </si>
  <si>
    <t>Кофе (кто не пьет чай)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</si>
</sst>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b/>
      <sz val="18"/>
      <color rgb="FFFF0000"/>
      <name val="Verdana"/>
    </font>
    <font>
      <sz val="1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980000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rgb="FF999999"/>
      <name val="Calibri"/>
    </font>
    <font>
      <b/>
      <sz val="11"/>
      <color rgb="FF0039FF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9"/>
      <color rgb="FF000080"/>
      <name val="Arial"/>
    </font>
    <font>
      <sz val="9"/>
      <color rgb="FF000080"/>
      <name val="Arial"/>
    </font>
    <font>
      <sz val="10"/>
      <color theme="1"/>
      <name val="Calibri"/>
    </font>
    <font>
      <sz val="11"/>
      <color rgb="FFFF0000"/>
      <name val="Calibri"/>
    </font>
    <font>
      <b/>
      <sz val="11"/>
      <color rgb="FF00FFFF"/>
      <name val="Calibri"/>
    </font>
    <font>
      <b/>
      <i/>
      <sz val="11"/>
      <color rgb="FFFF0000"/>
      <name val="Calibri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/>
    <xf numFmtId="0" fontId="3" fillId="4" borderId="11" xfId="0" applyFont="1" applyFill="1" applyBorder="1"/>
    <xf numFmtId="0" fontId="5" fillId="7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8" borderId="28" xfId="0" applyFont="1" applyFill="1" applyBorder="1"/>
    <xf numFmtId="0" fontId="5" fillId="8" borderId="29" xfId="0" applyFont="1" applyFill="1" applyBorder="1"/>
    <xf numFmtId="0" fontId="5" fillId="8" borderId="23" xfId="0" applyFont="1" applyFill="1" applyBorder="1"/>
    <xf numFmtId="0" fontId="5" fillId="8" borderId="24" xfId="0" applyFont="1" applyFill="1" applyBorder="1"/>
    <xf numFmtId="0" fontId="9" fillId="9" borderId="30" xfId="0" applyFont="1" applyFill="1" applyBorder="1"/>
    <xf numFmtId="0" fontId="5" fillId="8" borderId="31" xfId="0" applyFont="1" applyFill="1" applyBorder="1"/>
    <xf numFmtId="0" fontId="9" fillId="9" borderId="29" xfId="0" applyFont="1" applyFill="1" applyBorder="1"/>
    <xf numFmtId="0" fontId="10" fillId="8" borderId="32" xfId="0" applyFont="1" applyFill="1" applyBorder="1"/>
    <xf numFmtId="0" fontId="5" fillId="0" borderId="33" xfId="0" applyFont="1" applyBorder="1"/>
    <xf numFmtId="0" fontId="3" fillId="0" borderId="0" xfId="0" applyFont="1"/>
    <xf numFmtId="0" fontId="5" fillId="10" borderId="28" xfId="0" applyFont="1" applyFill="1" applyBorder="1" applyAlignment="1"/>
    <xf numFmtId="0" fontId="10" fillId="10" borderId="30" xfId="0" applyFont="1" applyFill="1" applyBorder="1"/>
    <xf numFmtId="0" fontId="10" fillId="10" borderId="34" xfId="0" applyFont="1" applyFill="1" applyBorder="1"/>
    <xf numFmtId="0" fontId="10" fillId="10" borderId="35" xfId="0" applyFont="1" applyFill="1" applyBorder="1"/>
    <xf numFmtId="10" fontId="11" fillId="10" borderId="30" xfId="0" applyNumberFormat="1" applyFont="1" applyFill="1" applyBorder="1"/>
    <xf numFmtId="0" fontId="10" fillId="10" borderId="23" xfId="0" applyFont="1" applyFill="1" applyBorder="1"/>
    <xf numFmtId="0" fontId="10" fillId="10" borderId="24" xfId="0" applyFont="1" applyFill="1" applyBorder="1"/>
    <xf numFmtId="0" fontId="10" fillId="10" borderId="29" xfId="0" applyFont="1" applyFill="1" applyBorder="1"/>
    <xf numFmtId="0" fontId="10" fillId="10" borderId="32" xfId="0" applyFont="1" applyFill="1" applyBorder="1"/>
    <xf numFmtId="0" fontId="3" fillId="0" borderId="33" xfId="0" applyFont="1" applyBorder="1"/>
    <xf numFmtId="0" fontId="3" fillId="3" borderId="28" xfId="0" applyFont="1" applyFill="1" applyBorder="1" applyAlignment="1"/>
    <xf numFmtId="0" fontId="3" fillId="3" borderId="29" xfId="0" applyFont="1" applyFill="1" applyBorder="1" applyAlignment="1"/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6" borderId="31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3" fillId="3" borderId="4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33" xfId="0" applyFont="1" applyBorder="1" applyAlignment="1"/>
    <xf numFmtId="0" fontId="3" fillId="3" borderId="28" xfId="0" applyFont="1" applyFill="1" applyBorder="1"/>
    <xf numFmtId="0" fontId="3" fillId="3" borderId="29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0" fillId="10" borderId="31" xfId="0" applyFont="1" applyFill="1" applyBorder="1"/>
    <xf numFmtId="0" fontId="5" fillId="0" borderId="0" xfId="0" applyFont="1"/>
    <xf numFmtId="0" fontId="3" fillId="3" borderId="4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3" borderId="30" xfId="0" applyFont="1" applyFill="1" applyBorder="1"/>
    <xf numFmtId="0" fontId="3" fillId="3" borderId="23" xfId="0" applyFont="1" applyFill="1" applyBorder="1"/>
    <xf numFmtId="0" fontId="3" fillId="3" borderId="32" xfId="0" applyFont="1" applyFill="1" applyBorder="1"/>
    <xf numFmtId="0" fontId="3" fillId="3" borderId="36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0" fontId="3" fillId="3" borderId="39" xfId="0" applyFont="1" applyFill="1" applyBorder="1"/>
    <xf numFmtId="0" fontId="3" fillId="3" borderId="40" xfId="0" applyFont="1" applyFill="1" applyBorder="1"/>
    <xf numFmtId="0" fontId="3" fillId="6" borderId="39" xfId="0" applyFont="1" applyFill="1" applyBorder="1"/>
    <xf numFmtId="0" fontId="3" fillId="6" borderId="36" xfId="0" applyFont="1" applyFill="1" applyBorder="1"/>
    <xf numFmtId="0" fontId="3" fillId="6" borderId="41" xfId="0" applyFont="1" applyFill="1" applyBorder="1"/>
    <xf numFmtId="0" fontId="3" fillId="6" borderId="21" xfId="0" applyFont="1" applyFill="1" applyBorder="1"/>
    <xf numFmtId="0" fontId="13" fillId="12" borderId="39" xfId="0" applyFont="1" applyFill="1" applyBorder="1"/>
    <xf numFmtId="0" fontId="13" fillId="12" borderId="36" xfId="0" applyFont="1" applyFill="1" applyBorder="1"/>
    <xf numFmtId="0" fontId="3" fillId="0" borderId="43" xfId="0" applyFont="1" applyBorder="1"/>
    <xf numFmtId="0" fontId="5" fillId="8" borderId="44" xfId="0" applyFont="1" applyFill="1" applyBorder="1"/>
    <xf numFmtId="0" fontId="5" fillId="8" borderId="45" xfId="0" applyFont="1" applyFill="1" applyBorder="1"/>
    <xf numFmtId="0" fontId="5" fillId="8" borderId="46" xfId="0" applyFont="1" applyFill="1" applyBorder="1"/>
    <xf numFmtId="0" fontId="5" fillId="8" borderId="47" xfId="0" applyFont="1" applyFill="1" applyBorder="1"/>
    <xf numFmtId="0" fontId="5" fillId="9" borderId="48" xfId="0" applyFont="1" applyFill="1" applyBorder="1"/>
    <xf numFmtId="0" fontId="5" fillId="8" borderId="49" xfId="0" applyFont="1" applyFill="1" applyBorder="1"/>
    <xf numFmtId="0" fontId="5" fillId="9" borderId="45" xfId="0" applyFont="1" applyFill="1" applyBorder="1"/>
    <xf numFmtId="0" fontId="10" fillId="8" borderId="50" xfId="0" applyFont="1" applyFill="1" applyBorder="1"/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5" fillId="8" borderId="44" xfId="0" applyFont="1" applyFill="1" applyBorder="1" applyAlignment="1"/>
    <xf numFmtId="0" fontId="5" fillId="13" borderId="23" xfId="0" applyFont="1" applyFill="1" applyBorder="1"/>
    <xf numFmtId="0" fontId="5" fillId="13" borderId="4" xfId="0" applyFont="1" applyFill="1" applyBorder="1"/>
    <xf numFmtId="0" fontId="3" fillId="0" borderId="23" xfId="0" applyFont="1" applyBorder="1"/>
    <xf numFmtId="0" fontId="14" fillId="14" borderId="23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vertical="center" wrapText="1"/>
    </xf>
    <xf numFmtId="0" fontId="15" fillId="14" borderId="23" xfId="0" applyFont="1" applyFill="1" applyBorder="1" applyAlignment="1">
      <alignment horizontal="center" vertical="center" wrapText="1"/>
    </xf>
    <xf numFmtId="16" fontId="15" fillId="14" borderId="23" xfId="0" applyNumberFormat="1" applyFont="1" applyFill="1" applyBorder="1" applyAlignment="1">
      <alignment horizontal="center" vertical="center" wrapText="1"/>
    </xf>
    <xf numFmtId="1" fontId="3" fillId="3" borderId="29" xfId="0" applyNumberFormat="1" applyFont="1" applyFill="1" applyBorder="1" applyAlignment="1"/>
    <xf numFmtId="1" fontId="3" fillId="6" borderId="31" xfId="0" applyNumberFormat="1" applyFont="1" applyFill="1" applyBorder="1"/>
    <xf numFmtId="1" fontId="3" fillId="6" borderId="28" xfId="0" applyNumberFormat="1" applyFont="1" applyFill="1" applyBorder="1"/>
    <xf numFmtId="1" fontId="3" fillId="6" borderId="29" xfId="0" applyNumberFormat="1" applyFont="1" applyFill="1" applyBorder="1"/>
    <xf numFmtId="0" fontId="20" fillId="3" borderId="28" xfId="0" applyFont="1" applyFill="1" applyBorder="1" applyAlignment="1"/>
    <xf numFmtId="0" fontId="21" fillId="3" borderId="28" xfId="0" applyFont="1" applyFill="1" applyBorder="1" applyAlignment="1"/>
    <xf numFmtId="0" fontId="21" fillId="3" borderId="29" xfId="0" applyFont="1" applyFill="1" applyBorder="1" applyAlignment="1"/>
    <xf numFmtId="0" fontId="21" fillId="3" borderId="30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3" borderId="28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/>
    <xf numFmtId="0" fontId="0" fillId="0" borderId="0" xfId="0" applyFont="1" applyAlignment="1"/>
    <xf numFmtId="0" fontId="3" fillId="4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5" fillId="5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6" fillId="6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3" fillId="6" borderId="17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42" xfId="0" applyFont="1" applyBorder="1"/>
    <xf numFmtId="0" fontId="3" fillId="11" borderId="5" xfId="0" applyFont="1" applyFill="1" applyBorder="1" applyAlignment="1">
      <alignment horizontal="right"/>
    </xf>
    <xf numFmtId="0" fontId="3" fillId="4" borderId="1" xfId="0" applyFont="1" applyFill="1" applyBorder="1"/>
    <xf numFmtId="0" fontId="5" fillId="0" borderId="0" xfId="0" applyFont="1"/>
    <xf numFmtId="0" fontId="14" fillId="14" borderId="52" xfId="0" applyFont="1" applyFill="1" applyBorder="1" applyAlignment="1">
      <alignment vertical="center" wrapText="1"/>
    </xf>
    <xf numFmtId="0" fontId="2" fillId="0" borderId="33" xfId="0" applyFont="1" applyBorder="1"/>
    <xf numFmtId="0" fontId="2" fillId="0" borderId="53" xfId="0" applyFont="1" applyBorder="1"/>
    <xf numFmtId="0" fontId="14" fillId="14" borderId="51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14" fillId="14" borderId="5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selection sqref="A1:L1"/>
    </sheetView>
  </sheetViews>
  <sheetFormatPr defaultColWidth="14.42578125" defaultRowHeight="15" customHeight="1" x14ac:dyDescent="0.25"/>
  <cols>
    <col min="1" max="1" width="35" customWidth="1"/>
    <col min="2" max="2" width="13.140625" customWidth="1"/>
    <col min="3" max="3" width="12.42578125" customWidth="1"/>
    <col min="4" max="4" width="12.5703125" customWidth="1"/>
    <col min="5" max="5" width="12.42578125" customWidth="1"/>
    <col min="6" max="6" width="15.5703125" customWidth="1"/>
    <col min="7" max="7" width="13.7109375" customWidth="1"/>
    <col min="8" max="8" width="12.5703125" customWidth="1"/>
    <col min="9" max="9" width="12.42578125" customWidth="1"/>
    <col min="10" max="10" width="15.5703125" customWidth="1"/>
    <col min="11" max="11" width="15.28515625" customWidth="1"/>
    <col min="12" max="12" width="14.42578125" customWidth="1"/>
    <col min="13" max="13" width="12.5703125" customWidth="1"/>
    <col min="14" max="29" width="8" customWidth="1"/>
    <col min="30" max="30" width="12.5703125" customWidth="1"/>
  </cols>
  <sheetData>
    <row r="1" spans="1:30" ht="48.7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20.25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20.25" customHeight="1" x14ac:dyDescent="0.25">
      <c r="A3" s="115"/>
      <c r="B3" s="116"/>
      <c r="C3" s="117"/>
      <c r="D3" s="118" t="s">
        <v>1</v>
      </c>
      <c r="E3" s="119"/>
      <c r="F3" s="120"/>
      <c r="G3" s="4"/>
      <c r="H3" s="121" t="s">
        <v>2</v>
      </c>
      <c r="I3" s="122"/>
      <c r="J3" s="123"/>
      <c r="K3" s="5" t="s">
        <v>3</v>
      </c>
      <c r="L3" s="6">
        <v>7</v>
      </c>
      <c r="M3" s="124" t="s">
        <v>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48" customHeight="1" x14ac:dyDescent="0.25">
      <c r="A4" s="7" t="s">
        <v>5</v>
      </c>
      <c r="B4" s="8" t="s">
        <v>6</v>
      </c>
      <c r="C4" s="9" t="s">
        <v>7</v>
      </c>
      <c r="D4" s="10" t="s">
        <v>8</v>
      </c>
      <c r="E4" s="10" t="s">
        <v>9</v>
      </c>
      <c r="F4" s="11" t="s">
        <v>10</v>
      </c>
      <c r="G4" s="12" t="s">
        <v>11</v>
      </c>
      <c r="H4" s="13" t="s">
        <v>12</v>
      </c>
      <c r="I4" s="13" t="s">
        <v>13</v>
      </c>
      <c r="J4" s="14" t="s">
        <v>14</v>
      </c>
      <c r="K4" s="15" t="s">
        <v>15</v>
      </c>
      <c r="L4" s="16" t="s">
        <v>16</v>
      </c>
      <c r="M4" s="12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4.25" customHeight="1" x14ac:dyDescent="0.25">
      <c r="A5" s="17" t="s">
        <v>17</v>
      </c>
      <c r="B5" s="18">
        <f>SUM(B6,B17,B28,B34)</f>
        <v>602</v>
      </c>
      <c r="C5" s="18">
        <f>SUM(C6,C17,C28,C34)</f>
        <v>7468</v>
      </c>
      <c r="D5" s="19">
        <f>SUM(D6,D17,D28,D34)</f>
        <v>254</v>
      </c>
      <c r="E5" s="19">
        <f>SUM(E6,E17,E28,E34)</f>
        <v>281</v>
      </c>
      <c r="F5" s="20">
        <f>SUM(F6,F17,F28,F34)</f>
        <v>951</v>
      </c>
      <c r="G5" s="21">
        <f>SUM(G7:G16,G18:G27,G29:G33,G35:G44)</f>
        <v>2217.15</v>
      </c>
      <c r="H5" s="22">
        <f>SUM(H6,H17,H28,H34)</f>
        <v>79.78</v>
      </c>
      <c r="I5" s="22">
        <f>SUM(I6,I17,I28,I34)</f>
        <v>80.09</v>
      </c>
      <c r="J5" s="17">
        <f>SUM(J6,J17,J28,J34)</f>
        <v>286.31</v>
      </c>
      <c r="K5" s="23">
        <f>B5</f>
        <v>602</v>
      </c>
      <c r="L5" s="24">
        <f t="shared" ref="L5:L44" si="0">K5*$L$3</f>
        <v>4214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3"/>
    </row>
    <row r="6" spans="1:30" ht="14.25" customHeight="1" x14ac:dyDescent="0.25">
      <c r="A6" s="136" t="s">
        <v>18</v>
      </c>
      <c r="B6" s="28">
        <v>176</v>
      </c>
      <c r="C6" s="28">
        <v>2220</v>
      </c>
      <c r="D6" s="29">
        <v>93</v>
      </c>
      <c r="E6" s="29">
        <v>41</v>
      </c>
      <c r="F6" s="30">
        <v>366</v>
      </c>
      <c r="G6" s="31">
        <f>(SUM(G7:G16))/$G5</f>
        <v>0.27580452382563198</v>
      </c>
      <c r="H6" s="32">
        <f>SUM(H7:H16)</f>
        <v>25.72</v>
      </c>
      <c r="I6" s="32">
        <f>SUM(I7:I16)</f>
        <v>12.969999999999999</v>
      </c>
      <c r="J6" s="33">
        <f>SUM(J7:J16)</f>
        <v>96.02000000000001</v>
      </c>
      <c r="K6" s="34">
        <f t="shared" ref="K6:K44" si="1">B6</f>
        <v>176</v>
      </c>
      <c r="L6" s="35">
        <f t="shared" si="0"/>
        <v>1232</v>
      </c>
      <c r="M6" s="3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3"/>
    </row>
    <row r="7" spans="1:30" ht="14.25" customHeight="1" x14ac:dyDescent="0.25">
      <c r="A7" s="101" t="s">
        <v>51</v>
      </c>
      <c r="B7" s="38">
        <v>50</v>
      </c>
      <c r="C7" s="39">
        <v>370</v>
      </c>
      <c r="D7" s="40">
        <v>14</v>
      </c>
      <c r="E7" s="40">
        <v>3</v>
      </c>
      <c r="F7" s="41">
        <v>68</v>
      </c>
      <c r="G7" s="42">
        <f t="shared" ref="G7:G16" si="2">C7*$B7/100</f>
        <v>185</v>
      </c>
      <c r="H7" s="42">
        <f t="shared" ref="H7:H16" si="3">D7*$B7/100</f>
        <v>7</v>
      </c>
      <c r="I7" s="42">
        <f t="shared" ref="I7:I16" si="4">E7*$B7/100</f>
        <v>1.5</v>
      </c>
      <c r="J7" s="43">
        <f t="shared" ref="J7:J16" si="5">F7*$B7/100</f>
        <v>34</v>
      </c>
      <c r="K7" s="44">
        <f t="shared" si="1"/>
        <v>50</v>
      </c>
      <c r="L7" s="45">
        <f t="shared" si="0"/>
        <v>350</v>
      </c>
      <c r="M7" s="3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3"/>
    </row>
    <row r="8" spans="1:30" ht="14.25" customHeight="1" x14ac:dyDescent="0.25">
      <c r="A8" s="101" t="s">
        <v>43</v>
      </c>
      <c r="B8" s="96">
        <v>20</v>
      </c>
      <c r="C8" s="47">
        <v>350</v>
      </c>
      <c r="D8" s="48">
        <v>38</v>
      </c>
      <c r="E8" s="48">
        <v>1</v>
      </c>
      <c r="F8" s="49">
        <v>50</v>
      </c>
      <c r="G8" s="97">
        <f t="shared" si="2"/>
        <v>70</v>
      </c>
      <c r="H8" s="97">
        <f t="shared" si="3"/>
        <v>7.6</v>
      </c>
      <c r="I8" s="97">
        <f t="shared" si="4"/>
        <v>0.2</v>
      </c>
      <c r="J8" s="98">
        <f t="shared" si="5"/>
        <v>10</v>
      </c>
      <c r="K8" s="99">
        <f t="shared" si="1"/>
        <v>20</v>
      </c>
      <c r="L8" s="45">
        <f>K8*$L$3</f>
        <v>140</v>
      </c>
      <c r="M8" s="50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3"/>
    </row>
    <row r="9" spans="1:30" ht="14.25" customHeight="1" x14ac:dyDescent="0.25">
      <c r="A9" s="101" t="s">
        <v>20</v>
      </c>
      <c r="B9" s="38">
        <v>17</v>
      </c>
      <c r="C9" s="47">
        <v>360</v>
      </c>
      <c r="D9" s="48">
        <v>11</v>
      </c>
      <c r="E9" s="48">
        <v>1</v>
      </c>
      <c r="F9" s="49">
        <v>76</v>
      </c>
      <c r="G9" s="42">
        <f t="shared" si="2"/>
        <v>61.2</v>
      </c>
      <c r="H9" s="42">
        <f t="shared" si="3"/>
        <v>1.87</v>
      </c>
      <c r="I9" s="42">
        <f t="shared" si="4"/>
        <v>0.17</v>
      </c>
      <c r="J9" s="43">
        <f t="shared" si="5"/>
        <v>12.92</v>
      </c>
      <c r="K9" s="44">
        <f t="shared" si="1"/>
        <v>17</v>
      </c>
      <c r="L9" s="45">
        <f t="shared" si="0"/>
        <v>119</v>
      </c>
      <c r="M9" s="3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3"/>
    </row>
    <row r="10" spans="1:30" ht="14.25" customHeight="1" x14ac:dyDescent="0.25">
      <c r="A10" s="101" t="s">
        <v>382</v>
      </c>
      <c r="B10" s="38">
        <v>29</v>
      </c>
      <c r="C10" s="53">
        <v>370</v>
      </c>
      <c r="D10" s="54">
        <v>25</v>
      </c>
      <c r="E10" s="54">
        <v>30</v>
      </c>
      <c r="F10" s="55">
        <v>0</v>
      </c>
      <c r="G10" s="42">
        <f t="shared" si="2"/>
        <v>107.3</v>
      </c>
      <c r="H10" s="42">
        <f t="shared" si="3"/>
        <v>7.25</v>
      </c>
      <c r="I10" s="42">
        <f t="shared" si="4"/>
        <v>8.6999999999999993</v>
      </c>
      <c r="J10" s="43">
        <f t="shared" si="5"/>
        <v>0</v>
      </c>
      <c r="K10" s="44">
        <f t="shared" si="1"/>
        <v>29</v>
      </c>
      <c r="L10" s="45">
        <f t="shared" si="0"/>
        <v>203</v>
      </c>
      <c r="M10" s="3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3"/>
    </row>
    <row r="11" spans="1:30" ht="14.25" customHeight="1" x14ac:dyDescent="0.25">
      <c r="A11" s="101" t="s">
        <v>394</v>
      </c>
      <c r="B11" s="38">
        <v>10</v>
      </c>
      <c r="C11" s="53">
        <v>0</v>
      </c>
      <c r="D11" s="54">
        <v>0</v>
      </c>
      <c r="E11" s="54">
        <v>0</v>
      </c>
      <c r="F11" s="55">
        <v>0</v>
      </c>
      <c r="G11" s="42">
        <f t="shared" si="2"/>
        <v>0</v>
      </c>
      <c r="H11" s="42">
        <f t="shared" si="3"/>
        <v>0</v>
      </c>
      <c r="I11" s="42">
        <f t="shared" si="4"/>
        <v>0</v>
      </c>
      <c r="J11" s="43">
        <f t="shared" si="5"/>
        <v>0</v>
      </c>
      <c r="K11" s="44">
        <f t="shared" si="1"/>
        <v>10</v>
      </c>
      <c r="L11" s="45">
        <f t="shared" si="0"/>
        <v>70</v>
      </c>
      <c r="M11" s="3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3"/>
    </row>
    <row r="12" spans="1:30" ht="14.25" customHeight="1" x14ac:dyDescent="0.25">
      <c r="A12" s="101" t="s">
        <v>44</v>
      </c>
      <c r="B12" s="38">
        <v>40</v>
      </c>
      <c r="C12" s="53">
        <v>370</v>
      </c>
      <c r="D12" s="54">
        <v>5</v>
      </c>
      <c r="E12" s="54">
        <v>6</v>
      </c>
      <c r="F12" s="55">
        <v>73</v>
      </c>
      <c r="G12" s="42">
        <f t="shared" si="2"/>
        <v>148</v>
      </c>
      <c r="H12" s="42">
        <f t="shared" si="3"/>
        <v>2</v>
      </c>
      <c r="I12" s="42">
        <f t="shared" si="4"/>
        <v>2.4</v>
      </c>
      <c r="J12" s="43">
        <f t="shared" si="5"/>
        <v>29.2</v>
      </c>
      <c r="K12" s="44">
        <f t="shared" si="1"/>
        <v>40</v>
      </c>
      <c r="L12" s="45">
        <f t="shared" si="0"/>
        <v>280</v>
      </c>
      <c r="M12" s="50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3"/>
    </row>
    <row r="13" spans="1:30" ht="14.25" customHeight="1" x14ac:dyDescent="0.25">
      <c r="A13" s="101" t="s">
        <v>26</v>
      </c>
      <c r="B13" s="38">
        <v>10</v>
      </c>
      <c r="C13" s="53">
        <v>400</v>
      </c>
      <c r="D13" s="54">
        <v>0</v>
      </c>
      <c r="E13" s="54">
        <v>0</v>
      </c>
      <c r="F13" s="55">
        <v>99</v>
      </c>
      <c r="G13" s="42">
        <f t="shared" si="2"/>
        <v>40</v>
      </c>
      <c r="H13" s="42">
        <f t="shared" si="3"/>
        <v>0</v>
      </c>
      <c r="I13" s="42">
        <f t="shared" si="4"/>
        <v>0</v>
      </c>
      <c r="J13" s="43">
        <f t="shared" si="5"/>
        <v>9.9</v>
      </c>
      <c r="K13" s="44">
        <f t="shared" si="1"/>
        <v>10</v>
      </c>
      <c r="L13" s="45">
        <f t="shared" si="0"/>
        <v>70</v>
      </c>
      <c r="M13" s="3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3"/>
    </row>
    <row r="14" spans="1:30" ht="13.5" customHeight="1" x14ac:dyDescent="0.25">
      <c r="A14" s="51"/>
      <c r="B14" s="52"/>
      <c r="C14" s="53"/>
      <c r="D14" s="54"/>
      <c r="E14" s="54"/>
      <c r="F14" s="55"/>
      <c r="G14" s="42">
        <f t="shared" si="2"/>
        <v>0</v>
      </c>
      <c r="H14" s="42">
        <f t="shared" si="3"/>
        <v>0</v>
      </c>
      <c r="I14" s="42">
        <f t="shared" si="4"/>
        <v>0</v>
      </c>
      <c r="J14" s="43">
        <f t="shared" si="5"/>
        <v>0</v>
      </c>
      <c r="K14" s="44">
        <f t="shared" si="1"/>
        <v>0</v>
      </c>
      <c r="L14" s="45">
        <f t="shared" si="0"/>
        <v>0</v>
      </c>
      <c r="M14" s="3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3"/>
    </row>
    <row r="15" spans="1:30" ht="14.25" customHeight="1" x14ac:dyDescent="0.25">
      <c r="A15" s="51"/>
      <c r="B15" s="52"/>
      <c r="C15" s="53"/>
      <c r="D15" s="54"/>
      <c r="E15" s="54"/>
      <c r="F15" s="55"/>
      <c r="G15" s="42">
        <f t="shared" si="2"/>
        <v>0</v>
      </c>
      <c r="H15" s="42">
        <f t="shared" si="3"/>
        <v>0</v>
      </c>
      <c r="I15" s="42">
        <f t="shared" si="4"/>
        <v>0</v>
      </c>
      <c r="J15" s="43">
        <f t="shared" si="5"/>
        <v>0</v>
      </c>
      <c r="K15" s="44">
        <f t="shared" si="1"/>
        <v>0</v>
      </c>
      <c r="L15" s="45">
        <f t="shared" si="0"/>
        <v>0</v>
      </c>
      <c r="M15" s="3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3"/>
    </row>
    <row r="16" spans="1:30" ht="14.25" customHeight="1" x14ac:dyDescent="0.25">
      <c r="A16" s="51"/>
      <c r="B16" s="52"/>
      <c r="C16" s="53"/>
      <c r="D16" s="54"/>
      <c r="E16" s="54"/>
      <c r="F16" s="55"/>
      <c r="G16" s="42">
        <f t="shared" si="2"/>
        <v>0</v>
      </c>
      <c r="H16" s="42">
        <f t="shared" si="3"/>
        <v>0</v>
      </c>
      <c r="I16" s="42">
        <f t="shared" si="4"/>
        <v>0</v>
      </c>
      <c r="J16" s="43">
        <f t="shared" si="5"/>
        <v>0</v>
      </c>
      <c r="K16" s="44">
        <f t="shared" si="1"/>
        <v>0</v>
      </c>
      <c r="L16" s="45">
        <f t="shared" si="0"/>
        <v>0</v>
      </c>
      <c r="M16" s="3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"/>
    </row>
    <row r="17" spans="1:30" ht="14.25" customHeight="1" x14ac:dyDescent="0.25">
      <c r="A17" s="136" t="s">
        <v>22</v>
      </c>
      <c r="B17" s="28">
        <v>101</v>
      </c>
      <c r="C17" s="28">
        <v>1721</v>
      </c>
      <c r="D17" s="32">
        <v>76</v>
      </c>
      <c r="E17" s="32">
        <v>104</v>
      </c>
      <c r="F17" s="56">
        <v>110</v>
      </c>
      <c r="G17" s="31">
        <f>(SUM(G18:G27))/$G5</f>
        <v>0.20316622691292874</v>
      </c>
      <c r="H17" s="32">
        <f>SUM(H18:H27)</f>
        <v>18.259999999999998</v>
      </c>
      <c r="I17" s="32">
        <f>SUM(I18:I27)</f>
        <v>26.3</v>
      </c>
      <c r="J17" s="33">
        <f>SUM(J18:J27)</f>
        <v>32.340000000000003</v>
      </c>
      <c r="K17" s="34">
        <f t="shared" si="1"/>
        <v>101</v>
      </c>
      <c r="L17" s="35">
        <f t="shared" si="0"/>
        <v>707</v>
      </c>
      <c r="M17" s="3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3"/>
    </row>
    <row r="18" spans="1:30" ht="14.25" customHeight="1" x14ac:dyDescent="0.25">
      <c r="A18" s="101" t="s">
        <v>23</v>
      </c>
      <c r="B18" s="38">
        <v>25</v>
      </c>
      <c r="C18" s="47">
        <v>370</v>
      </c>
      <c r="D18" s="48">
        <v>12</v>
      </c>
      <c r="E18" s="48">
        <v>3</v>
      </c>
      <c r="F18" s="49">
        <v>66</v>
      </c>
      <c r="G18" s="42">
        <f t="shared" ref="G18:G27" si="6">C18*$B18/100</f>
        <v>92.5</v>
      </c>
      <c r="H18" s="42">
        <f t="shared" ref="H18:H27" si="7">D18*$B18/100</f>
        <v>3</v>
      </c>
      <c r="I18" s="42">
        <f t="shared" ref="I18:I27" si="8">E18*$B18/100</f>
        <v>0.75</v>
      </c>
      <c r="J18" s="43">
        <f t="shared" ref="J18:J27" si="9">F18*$B18/100</f>
        <v>16.5</v>
      </c>
      <c r="K18" s="44">
        <f t="shared" si="1"/>
        <v>25</v>
      </c>
      <c r="L18" s="45">
        <f t="shared" si="0"/>
        <v>175</v>
      </c>
      <c r="M18" s="3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3"/>
    </row>
    <row r="19" spans="1:30" ht="14.25" customHeight="1" x14ac:dyDescent="0.25">
      <c r="A19" s="101" t="s">
        <v>24</v>
      </c>
      <c r="B19" s="38">
        <v>25</v>
      </c>
      <c r="C19" s="47">
        <v>461</v>
      </c>
      <c r="D19" s="48">
        <v>23</v>
      </c>
      <c r="E19" s="48">
        <v>41</v>
      </c>
      <c r="F19" s="49">
        <v>0</v>
      </c>
      <c r="G19" s="42">
        <f t="shared" si="6"/>
        <v>115.25</v>
      </c>
      <c r="H19" s="42">
        <f t="shared" si="7"/>
        <v>5.75</v>
      </c>
      <c r="I19" s="42">
        <f t="shared" si="8"/>
        <v>10.25</v>
      </c>
      <c r="J19" s="43">
        <f t="shared" si="9"/>
        <v>0</v>
      </c>
      <c r="K19" s="44">
        <f t="shared" si="1"/>
        <v>25</v>
      </c>
      <c r="L19" s="45">
        <f t="shared" si="0"/>
        <v>175</v>
      </c>
      <c r="M19" s="3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3"/>
    </row>
    <row r="20" spans="1:30" ht="14.25" customHeight="1" x14ac:dyDescent="0.25">
      <c r="A20" s="101" t="s">
        <v>382</v>
      </c>
      <c r="B20" s="38">
        <v>15</v>
      </c>
      <c r="C20" s="53">
        <v>370</v>
      </c>
      <c r="D20" s="54">
        <v>25</v>
      </c>
      <c r="E20" s="54">
        <v>30</v>
      </c>
      <c r="F20" s="55">
        <v>0</v>
      </c>
      <c r="G20" s="42">
        <f t="shared" si="6"/>
        <v>55.5</v>
      </c>
      <c r="H20" s="42">
        <f t="shared" si="7"/>
        <v>3.75</v>
      </c>
      <c r="I20" s="42">
        <f t="shared" si="8"/>
        <v>4.5</v>
      </c>
      <c r="J20" s="43">
        <f t="shared" si="9"/>
        <v>0</v>
      </c>
      <c r="K20" s="44">
        <f t="shared" si="1"/>
        <v>15</v>
      </c>
      <c r="L20" s="45">
        <f t="shared" si="0"/>
        <v>105</v>
      </c>
      <c r="M20" s="3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"/>
    </row>
    <row r="21" spans="1:30" ht="14.25" customHeight="1" x14ac:dyDescent="0.25">
      <c r="A21" s="101" t="s">
        <v>380</v>
      </c>
      <c r="B21" s="38">
        <v>36</v>
      </c>
      <c r="C21" s="53">
        <v>520</v>
      </c>
      <c r="D21" s="54">
        <v>16</v>
      </c>
      <c r="E21" s="54">
        <v>30</v>
      </c>
      <c r="F21" s="55">
        <v>44</v>
      </c>
      <c r="G21" s="42">
        <f t="shared" si="6"/>
        <v>187.2</v>
      </c>
      <c r="H21" s="42">
        <f t="shared" si="7"/>
        <v>5.76</v>
      </c>
      <c r="I21" s="42">
        <f t="shared" si="8"/>
        <v>10.8</v>
      </c>
      <c r="J21" s="43">
        <f t="shared" si="9"/>
        <v>15.84</v>
      </c>
      <c r="K21" s="44">
        <f t="shared" si="1"/>
        <v>36</v>
      </c>
      <c r="L21" s="45">
        <f t="shared" si="0"/>
        <v>252</v>
      </c>
      <c r="M21" s="3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3"/>
    </row>
    <row r="22" spans="1:30" ht="14.25" customHeight="1" x14ac:dyDescent="0.25">
      <c r="A22" s="37"/>
      <c r="B22" s="38"/>
      <c r="C22" s="47"/>
      <c r="D22" s="48"/>
      <c r="E22" s="48"/>
      <c r="F22" s="49"/>
      <c r="G22" s="42">
        <f t="shared" si="6"/>
        <v>0</v>
      </c>
      <c r="H22" s="42">
        <f t="shared" si="7"/>
        <v>0</v>
      </c>
      <c r="I22" s="42">
        <f t="shared" si="8"/>
        <v>0</v>
      </c>
      <c r="J22" s="43">
        <f t="shared" si="9"/>
        <v>0</v>
      </c>
      <c r="K22" s="44">
        <f t="shared" si="1"/>
        <v>0</v>
      </c>
      <c r="L22" s="45">
        <f t="shared" si="0"/>
        <v>0</v>
      </c>
      <c r="M22" s="3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3"/>
    </row>
    <row r="23" spans="1:30" ht="14.25" customHeight="1" x14ac:dyDescent="0.25">
      <c r="A23" s="51"/>
      <c r="B23" s="52"/>
      <c r="C23" s="53"/>
      <c r="D23" s="54"/>
      <c r="E23" s="54"/>
      <c r="F23" s="55"/>
      <c r="G23" s="42">
        <f t="shared" si="6"/>
        <v>0</v>
      </c>
      <c r="H23" s="42">
        <f t="shared" si="7"/>
        <v>0</v>
      </c>
      <c r="I23" s="42">
        <f t="shared" si="8"/>
        <v>0</v>
      </c>
      <c r="J23" s="43">
        <f t="shared" si="9"/>
        <v>0</v>
      </c>
      <c r="K23" s="44">
        <f t="shared" si="1"/>
        <v>0</v>
      </c>
      <c r="L23" s="45">
        <f t="shared" si="0"/>
        <v>0</v>
      </c>
      <c r="M23" s="3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3"/>
    </row>
    <row r="24" spans="1:30" ht="14.25" customHeight="1" x14ac:dyDescent="0.25">
      <c r="A24" s="51"/>
      <c r="B24" s="52"/>
      <c r="C24" s="53"/>
      <c r="D24" s="54"/>
      <c r="E24" s="54"/>
      <c r="F24" s="55"/>
      <c r="G24" s="42">
        <f t="shared" si="6"/>
        <v>0</v>
      </c>
      <c r="H24" s="42">
        <f t="shared" si="7"/>
        <v>0</v>
      </c>
      <c r="I24" s="42">
        <f t="shared" si="8"/>
        <v>0</v>
      </c>
      <c r="J24" s="43">
        <f t="shared" si="9"/>
        <v>0</v>
      </c>
      <c r="K24" s="44">
        <f t="shared" si="1"/>
        <v>0</v>
      </c>
      <c r="L24" s="45">
        <f t="shared" si="0"/>
        <v>0</v>
      </c>
      <c r="M24" s="3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3"/>
    </row>
    <row r="25" spans="1:30" ht="14.25" customHeight="1" x14ac:dyDescent="0.25">
      <c r="A25" s="51"/>
      <c r="B25" s="52"/>
      <c r="C25" s="53"/>
      <c r="D25" s="54"/>
      <c r="E25" s="54"/>
      <c r="F25" s="55"/>
      <c r="G25" s="42">
        <f t="shared" si="6"/>
        <v>0</v>
      </c>
      <c r="H25" s="42">
        <f t="shared" si="7"/>
        <v>0</v>
      </c>
      <c r="I25" s="42">
        <f t="shared" si="8"/>
        <v>0</v>
      </c>
      <c r="J25" s="43">
        <f t="shared" si="9"/>
        <v>0</v>
      </c>
      <c r="K25" s="44">
        <f t="shared" si="1"/>
        <v>0</v>
      </c>
      <c r="L25" s="45">
        <f t="shared" si="0"/>
        <v>0</v>
      </c>
      <c r="M25" s="3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3"/>
    </row>
    <row r="26" spans="1:30" ht="14.25" customHeight="1" x14ac:dyDescent="0.25">
      <c r="A26" s="51"/>
      <c r="B26" s="52"/>
      <c r="C26" s="53"/>
      <c r="D26" s="54"/>
      <c r="E26" s="54"/>
      <c r="F26" s="55"/>
      <c r="G26" s="42">
        <f t="shared" si="6"/>
        <v>0</v>
      </c>
      <c r="H26" s="42">
        <f t="shared" si="7"/>
        <v>0</v>
      </c>
      <c r="I26" s="42">
        <f t="shared" si="8"/>
        <v>0</v>
      </c>
      <c r="J26" s="43">
        <f t="shared" si="9"/>
        <v>0</v>
      </c>
      <c r="K26" s="44">
        <f t="shared" si="1"/>
        <v>0</v>
      </c>
      <c r="L26" s="45">
        <f t="shared" si="0"/>
        <v>0</v>
      </c>
      <c r="M26" s="3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"/>
    </row>
    <row r="27" spans="1:30" ht="14.25" customHeight="1" x14ac:dyDescent="0.25">
      <c r="A27" s="51"/>
      <c r="B27" s="52"/>
      <c r="C27" s="53"/>
      <c r="D27" s="54"/>
      <c r="E27" s="54"/>
      <c r="F27" s="55"/>
      <c r="G27" s="42">
        <f t="shared" si="6"/>
        <v>0</v>
      </c>
      <c r="H27" s="42">
        <f t="shared" si="7"/>
        <v>0</v>
      </c>
      <c r="I27" s="42">
        <f t="shared" si="8"/>
        <v>0</v>
      </c>
      <c r="J27" s="43">
        <f t="shared" si="9"/>
        <v>0</v>
      </c>
      <c r="K27" s="44">
        <f t="shared" si="1"/>
        <v>0</v>
      </c>
      <c r="L27" s="45">
        <f t="shared" si="0"/>
        <v>0</v>
      </c>
      <c r="M27" s="3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3"/>
    </row>
    <row r="28" spans="1:30" ht="14.25" customHeight="1" x14ac:dyDescent="0.25">
      <c r="A28" s="136" t="s">
        <v>27</v>
      </c>
      <c r="B28" s="28">
        <v>73</v>
      </c>
      <c r="C28" s="28">
        <v>1555</v>
      </c>
      <c r="D28" s="32">
        <v>34</v>
      </c>
      <c r="E28" s="32">
        <v>92</v>
      </c>
      <c r="F28" s="56">
        <v>141</v>
      </c>
      <c r="G28" s="31">
        <f>(SUM(G29:G33))/$G5</f>
        <v>0.17134609746746948</v>
      </c>
      <c r="H28" s="32">
        <f>SUM(H29:H33)</f>
        <v>8.1</v>
      </c>
      <c r="I28" s="32">
        <f>SUM(I29:I33)</f>
        <v>22.169999999999998</v>
      </c>
      <c r="J28" s="32">
        <f>SUM(J29:J33)</f>
        <v>35.349999999999994</v>
      </c>
      <c r="K28" s="34">
        <f t="shared" si="1"/>
        <v>73</v>
      </c>
      <c r="L28" s="35">
        <f t="shared" si="0"/>
        <v>511</v>
      </c>
      <c r="M28" s="25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3"/>
    </row>
    <row r="29" spans="1:30" ht="14.25" customHeight="1" x14ac:dyDescent="0.25">
      <c r="A29" s="101" t="s">
        <v>385</v>
      </c>
      <c r="B29" s="38">
        <v>20</v>
      </c>
      <c r="C29" s="47">
        <v>620</v>
      </c>
      <c r="D29" s="58">
        <v>14</v>
      </c>
      <c r="E29" s="48">
        <v>56</v>
      </c>
      <c r="F29" s="49">
        <v>11</v>
      </c>
      <c r="G29" s="42">
        <f t="shared" ref="G29:J33" si="10">C29*$B29/100</f>
        <v>124</v>
      </c>
      <c r="H29" s="42">
        <f t="shared" si="10"/>
        <v>2.8</v>
      </c>
      <c r="I29" s="42">
        <f t="shared" si="10"/>
        <v>11.2</v>
      </c>
      <c r="J29" s="43">
        <f t="shared" si="10"/>
        <v>2.2000000000000002</v>
      </c>
      <c r="K29" s="44">
        <f t="shared" si="1"/>
        <v>20</v>
      </c>
      <c r="L29" s="45">
        <f t="shared" si="0"/>
        <v>140</v>
      </c>
      <c r="M29" s="3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3"/>
    </row>
    <row r="30" spans="1:30" ht="14.25" customHeight="1" x14ac:dyDescent="0.25">
      <c r="A30" s="101" t="s">
        <v>388</v>
      </c>
      <c r="B30" s="38">
        <v>33</v>
      </c>
      <c r="C30" s="59">
        <v>530</v>
      </c>
      <c r="D30" s="60">
        <v>10</v>
      </c>
      <c r="E30" s="60">
        <v>29</v>
      </c>
      <c r="F30" s="61">
        <v>55</v>
      </c>
      <c r="G30" s="42">
        <f t="shared" si="10"/>
        <v>174.9</v>
      </c>
      <c r="H30" s="42">
        <f t="shared" si="10"/>
        <v>3.3</v>
      </c>
      <c r="I30" s="42">
        <f t="shared" si="10"/>
        <v>9.57</v>
      </c>
      <c r="J30" s="43">
        <f t="shared" si="10"/>
        <v>18.149999999999999</v>
      </c>
      <c r="K30" s="44">
        <f t="shared" si="1"/>
        <v>33</v>
      </c>
      <c r="L30" s="45">
        <f t="shared" si="0"/>
        <v>231</v>
      </c>
      <c r="M30" s="3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3"/>
    </row>
    <row r="31" spans="1:30" ht="14.25" customHeight="1" x14ac:dyDescent="0.25">
      <c r="A31" s="101" t="s">
        <v>386</v>
      </c>
      <c r="B31" s="38">
        <v>20</v>
      </c>
      <c r="C31" s="59">
        <v>405</v>
      </c>
      <c r="D31" s="60">
        <v>10</v>
      </c>
      <c r="E31" s="60">
        <v>7</v>
      </c>
      <c r="F31" s="61">
        <v>75</v>
      </c>
      <c r="G31" s="42">
        <f t="shared" si="10"/>
        <v>81</v>
      </c>
      <c r="H31" s="42">
        <f t="shared" si="10"/>
        <v>2</v>
      </c>
      <c r="I31" s="42">
        <f t="shared" si="10"/>
        <v>1.4</v>
      </c>
      <c r="J31" s="43">
        <f t="shared" si="10"/>
        <v>15</v>
      </c>
      <c r="K31" s="44">
        <f t="shared" si="1"/>
        <v>20</v>
      </c>
      <c r="L31" s="45">
        <f t="shared" si="0"/>
        <v>140</v>
      </c>
      <c r="M31" s="50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3"/>
    </row>
    <row r="32" spans="1:30" ht="14.25" customHeight="1" x14ac:dyDescent="0.25">
      <c r="A32" s="51"/>
      <c r="B32" s="52"/>
      <c r="C32" s="59"/>
      <c r="D32" s="60"/>
      <c r="E32" s="60"/>
      <c r="F32" s="61"/>
      <c r="G32" s="42">
        <f t="shared" si="10"/>
        <v>0</v>
      </c>
      <c r="H32" s="42">
        <f t="shared" si="10"/>
        <v>0</v>
      </c>
      <c r="I32" s="42">
        <f t="shared" si="10"/>
        <v>0</v>
      </c>
      <c r="J32" s="43">
        <f t="shared" si="10"/>
        <v>0</v>
      </c>
      <c r="K32" s="44">
        <f t="shared" si="1"/>
        <v>0</v>
      </c>
      <c r="L32" s="45">
        <f t="shared" si="0"/>
        <v>0</v>
      </c>
      <c r="M32" s="3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3"/>
    </row>
    <row r="33" spans="1:30" ht="14.25" customHeight="1" x14ac:dyDescent="0.25">
      <c r="A33" s="51"/>
      <c r="B33" s="52"/>
      <c r="C33" s="53"/>
      <c r="D33" s="54"/>
      <c r="E33" s="54"/>
      <c r="F33" s="55"/>
      <c r="G33" s="42">
        <f t="shared" si="10"/>
        <v>0</v>
      </c>
      <c r="H33" s="42">
        <f t="shared" si="10"/>
        <v>0</v>
      </c>
      <c r="I33" s="42">
        <f t="shared" si="10"/>
        <v>0</v>
      </c>
      <c r="J33" s="43">
        <f t="shared" si="10"/>
        <v>0</v>
      </c>
      <c r="K33" s="44">
        <f t="shared" si="1"/>
        <v>0</v>
      </c>
      <c r="L33" s="45">
        <f t="shared" si="0"/>
        <v>0</v>
      </c>
      <c r="M33" s="3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3"/>
    </row>
    <row r="34" spans="1:30" ht="14.25" customHeight="1" x14ac:dyDescent="0.25">
      <c r="A34" s="136" t="s">
        <v>29</v>
      </c>
      <c r="B34" s="28">
        <v>252</v>
      </c>
      <c r="C34" s="28">
        <v>1972</v>
      </c>
      <c r="D34" s="32">
        <v>51</v>
      </c>
      <c r="E34" s="32">
        <v>44</v>
      </c>
      <c r="F34" s="56">
        <v>334</v>
      </c>
      <c r="G34" s="31">
        <f>(SUM(G35:G44))/$G5</f>
        <v>0.34968315179396969</v>
      </c>
      <c r="H34" s="32">
        <f>SUM(H35:H44)</f>
        <v>27.700000000000003</v>
      </c>
      <c r="I34" s="32">
        <f>SUM(I35:I44)</f>
        <v>18.649999999999999</v>
      </c>
      <c r="J34" s="56">
        <f>SUM(J35:J44)</f>
        <v>122.60000000000001</v>
      </c>
      <c r="K34" s="34">
        <f t="shared" si="1"/>
        <v>252</v>
      </c>
      <c r="L34" s="35">
        <f t="shared" si="0"/>
        <v>1764</v>
      </c>
      <c r="M34" s="25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3"/>
    </row>
    <row r="35" spans="1:30" ht="14.25" customHeight="1" x14ac:dyDescent="0.25">
      <c r="A35" s="101" t="s">
        <v>38</v>
      </c>
      <c r="B35" s="38">
        <v>90</v>
      </c>
      <c r="C35" s="39">
        <v>342</v>
      </c>
      <c r="D35" s="40">
        <v>12</v>
      </c>
      <c r="E35" s="40">
        <v>1</v>
      </c>
      <c r="F35" s="41">
        <v>72</v>
      </c>
      <c r="G35" s="42">
        <f t="shared" ref="G35:G44" si="11">C35*$B35/100</f>
        <v>307.8</v>
      </c>
      <c r="H35" s="42">
        <f t="shared" ref="H35:H44" si="12">D35*$B35/100</f>
        <v>10.8</v>
      </c>
      <c r="I35" s="42">
        <f t="shared" ref="I35:I44" si="13">E35*$B35/100</f>
        <v>0.9</v>
      </c>
      <c r="J35" s="43">
        <f t="shared" ref="J35:J44" si="14">F35*$B35/100</f>
        <v>64.8</v>
      </c>
      <c r="K35" s="44">
        <f t="shared" si="1"/>
        <v>90</v>
      </c>
      <c r="L35" s="45">
        <f t="shared" si="0"/>
        <v>630</v>
      </c>
      <c r="M35" s="3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3"/>
    </row>
    <row r="36" spans="1:30" ht="14.25" customHeight="1" x14ac:dyDescent="0.25">
      <c r="A36" s="101" t="s">
        <v>39</v>
      </c>
      <c r="B36" s="38">
        <v>70</v>
      </c>
      <c r="C36" s="53">
        <v>230</v>
      </c>
      <c r="D36" s="54">
        <v>17</v>
      </c>
      <c r="E36" s="54">
        <v>18</v>
      </c>
      <c r="F36" s="55">
        <v>0</v>
      </c>
      <c r="G36" s="42">
        <f t="shared" si="11"/>
        <v>161</v>
      </c>
      <c r="H36" s="42">
        <f t="shared" si="12"/>
        <v>11.9</v>
      </c>
      <c r="I36" s="42">
        <f t="shared" si="13"/>
        <v>12.6</v>
      </c>
      <c r="J36" s="43">
        <f t="shared" si="14"/>
        <v>0</v>
      </c>
      <c r="K36" s="44">
        <f t="shared" si="1"/>
        <v>70</v>
      </c>
      <c r="L36" s="45">
        <f t="shared" si="0"/>
        <v>490</v>
      </c>
      <c r="M36" s="50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3"/>
    </row>
    <row r="37" spans="1:30" ht="14.25" customHeight="1" x14ac:dyDescent="0.25">
      <c r="A37" s="101" t="s">
        <v>23</v>
      </c>
      <c r="B37" s="38">
        <v>25</v>
      </c>
      <c r="C37" s="53">
        <v>370</v>
      </c>
      <c r="D37" s="54">
        <v>12</v>
      </c>
      <c r="E37" s="54">
        <v>3</v>
      </c>
      <c r="F37" s="55">
        <v>66</v>
      </c>
      <c r="G37" s="42">
        <f t="shared" si="11"/>
        <v>92.5</v>
      </c>
      <c r="H37" s="42">
        <f t="shared" si="12"/>
        <v>3</v>
      </c>
      <c r="I37" s="42">
        <f t="shared" si="13"/>
        <v>0.75</v>
      </c>
      <c r="J37" s="43">
        <f t="shared" si="14"/>
        <v>16.5</v>
      </c>
      <c r="K37" s="44">
        <f t="shared" si="1"/>
        <v>25</v>
      </c>
      <c r="L37" s="45">
        <f t="shared" si="0"/>
        <v>175</v>
      </c>
      <c r="M37" s="3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3"/>
    </row>
    <row r="38" spans="1:30" ht="14.25" customHeight="1" x14ac:dyDescent="0.25">
      <c r="A38" s="101" t="s">
        <v>45</v>
      </c>
      <c r="B38" s="38">
        <v>20</v>
      </c>
      <c r="C38" s="47">
        <v>310</v>
      </c>
      <c r="D38" s="48">
        <v>10</v>
      </c>
      <c r="E38" s="48">
        <v>22</v>
      </c>
      <c r="F38" s="49">
        <v>17</v>
      </c>
      <c r="G38" s="42">
        <f t="shared" si="11"/>
        <v>62</v>
      </c>
      <c r="H38" s="42">
        <f t="shared" si="12"/>
        <v>2</v>
      </c>
      <c r="I38" s="42">
        <f t="shared" si="13"/>
        <v>4.4000000000000004</v>
      </c>
      <c r="J38" s="43">
        <f t="shared" si="14"/>
        <v>3.4</v>
      </c>
      <c r="K38" s="44">
        <f t="shared" si="1"/>
        <v>20</v>
      </c>
      <c r="L38" s="45">
        <f t="shared" si="0"/>
        <v>140</v>
      </c>
      <c r="M38" s="3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3"/>
    </row>
    <row r="39" spans="1:30" ht="14.25" customHeight="1" x14ac:dyDescent="0.25">
      <c r="A39" s="101" t="s">
        <v>40</v>
      </c>
      <c r="B39" s="38">
        <v>35</v>
      </c>
      <c r="C39" s="47">
        <v>320</v>
      </c>
      <c r="D39" s="48">
        <v>0</v>
      </c>
      <c r="E39" s="48">
        <v>0</v>
      </c>
      <c r="F39" s="49">
        <v>80</v>
      </c>
      <c r="G39" s="42">
        <f t="shared" si="11"/>
        <v>112</v>
      </c>
      <c r="H39" s="42">
        <f t="shared" si="12"/>
        <v>0</v>
      </c>
      <c r="I39" s="42">
        <f t="shared" si="13"/>
        <v>0</v>
      </c>
      <c r="J39" s="43">
        <f t="shared" si="14"/>
        <v>28</v>
      </c>
      <c r="K39" s="44">
        <f t="shared" si="1"/>
        <v>35</v>
      </c>
      <c r="L39" s="45">
        <f t="shared" si="0"/>
        <v>245</v>
      </c>
      <c r="M39" s="3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"/>
    </row>
    <row r="40" spans="1:30" ht="14.25" customHeight="1" x14ac:dyDescent="0.25">
      <c r="A40" s="101" t="s">
        <v>25</v>
      </c>
      <c r="B40" s="38">
        <v>2</v>
      </c>
      <c r="C40" s="39">
        <v>0</v>
      </c>
      <c r="D40" s="40">
        <v>0</v>
      </c>
      <c r="E40" s="40">
        <v>0</v>
      </c>
      <c r="F40" s="41">
        <v>0</v>
      </c>
      <c r="G40" s="42">
        <f t="shared" si="11"/>
        <v>0</v>
      </c>
      <c r="H40" s="42">
        <f t="shared" si="12"/>
        <v>0</v>
      </c>
      <c r="I40" s="42">
        <f t="shared" si="13"/>
        <v>0</v>
      </c>
      <c r="J40" s="43">
        <f t="shared" si="14"/>
        <v>0</v>
      </c>
      <c r="K40" s="44">
        <f t="shared" si="1"/>
        <v>2</v>
      </c>
      <c r="L40" s="45">
        <f t="shared" si="0"/>
        <v>14</v>
      </c>
      <c r="M40" s="3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3"/>
    </row>
    <row r="41" spans="1:30" ht="14.25" customHeight="1" x14ac:dyDescent="0.25">
      <c r="A41" s="101" t="s">
        <v>26</v>
      </c>
      <c r="B41" s="38">
        <v>10</v>
      </c>
      <c r="C41" s="47">
        <v>400</v>
      </c>
      <c r="D41" s="48">
        <v>0</v>
      </c>
      <c r="E41" s="48">
        <v>0</v>
      </c>
      <c r="F41" s="49">
        <v>99</v>
      </c>
      <c r="G41" s="42">
        <f t="shared" si="11"/>
        <v>40</v>
      </c>
      <c r="H41" s="42">
        <f t="shared" si="12"/>
        <v>0</v>
      </c>
      <c r="I41" s="42">
        <f t="shared" si="13"/>
        <v>0</v>
      </c>
      <c r="J41" s="43">
        <f t="shared" si="14"/>
        <v>9.9</v>
      </c>
      <c r="K41" s="44">
        <f t="shared" si="1"/>
        <v>10</v>
      </c>
      <c r="L41" s="45">
        <f t="shared" si="0"/>
        <v>70</v>
      </c>
      <c r="M41" s="3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3"/>
    </row>
    <row r="42" spans="1:30" ht="14.25" customHeight="1" x14ac:dyDescent="0.25">
      <c r="A42" s="51"/>
      <c r="B42" s="52"/>
      <c r="C42" s="62"/>
      <c r="D42" s="63"/>
      <c r="E42" s="63"/>
      <c r="F42" s="64"/>
      <c r="G42" s="42">
        <f t="shared" si="11"/>
        <v>0</v>
      </c>
      <c r="H42" s="42">
        <f t="shared" si="12"/>
        <v>0</v>
      </c>
      <c r="I42" s="42">
        <f t="shared" si="13"/>
        <v>0</v>
      </c>
      <c r="J42" s="43">
        <f t="shared" si="14"/>
        <v>0</v>
      </c>
      <c r="K42" s="44">
        <f t="shared" si="1"/>
        <v>0</v>
      </c>
      <c r="L42" s="45">
        <f t="shared" si="0"/>
        <v>0</v>
      </c>
      <c r="M42" s="3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3"/>
    </row>
    <row r="43" spans="1:30" ht="14.25" customHeight="1" x14ac:dyDescent="0.25">
      <c r="A43" s="51"/>
      <c r="B43" s="52"/>
      <c r="C43" s="62"/>
      <c r="D43" s="63"/>
      <c r="E43" s="63"/>
      <c r="F43" s="64"/>
      <c r="G43" s="42">
        <f t="shared" si="11"/>
        <v>0</v>
      </c>
      <c r="H43" s="42">
        <f t="shared" si="12"/>
        <v>0</v>
      </c>
      <c r="I43" s="42">
        <f t="shared" si="13"/>
        <v>0</v>
      </c>
      <c r="J43" s="43">
        <f t="shared" si="14"/>
        <v>0</v>
      </c>
      <c r="K43" s="44">
        <f t="shared" si="1"/>
        <v>0</v>
      </c>
      <c r="L43" s="45">
        <f t="shared" si="0"/>
        <v>0</v>
      </c>
      <c r="M43" s="3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3"/>
    </row>
    <row r="44" spans="1:30" ht="14.25" customHeight="1" x14ac:dyDescent="0.25">
      <c r="A44" s="65"/>
      <c r="B44" s="66"/>
      <c r="C44" s="67"/>
      <c r="D44" s="68"/>
      <c r="E44" s="68"/>
      <c r="F44" s="69"/>
      <c r="G44" s="70">
        <f t="shared" si="11"/>
        <v>0</v>
      </c>
      <c r="H44" s="70">
        <f t="shared" si="12"/>
        <v>0</v>
      </c>
      <c r="I44" s="70">
        <f t="shared" si="13"/>
        <v>0</v>
      </c>
      <c r="J44" s="71">
        <f t="shared" si="14"/>
        <v>0</v>
      </c>
      <c r="K44" s="72">
        <f t="shared" si="1"/>
        <v>0</v>
      </c>
      <c r="L44" s="73">
        <f t="shared" si="0"/>
        <v>0</v>
      </c>
      <c r="M44" s="3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"/>
    </row>
    <row r="45" spans="1:30" ht="14.25" customHeight="1" x14ac:dyDescent="0.25">
      <c r="A45" s="115"/>
      <c r="B45" s="116"/>
      <c r="C45" s="116"/>
      <c r="D45" s="116"/>
      <c r="E45" s="126"/>
      <c r="F45" s="127" t="s">
        <v>31</v>
      </c>
      <c r="G45" s="126"/>
      <c r="H45" s="74">
        <f>ROUND(H5/(($H5+$I5+$J5)/6),2)</f>
        <v>1.07</v>
      </c>
      <c r="I45" s="74">
        <f>ROUND(I5/(($H5+$I5+$J5)/6),2)</f>
        <v>1.08</v>
      </c>
      <c r="J45" s="75">
        <f>ROUND(J5/(($H5+$I5+$J5)/6),2)</f>
        <v>3.85</v>
      </c>
      <c r="K45" s="128" t="s">
        <v>32</v>
      </c>
      <c r="L45" s="112"/>
      <c r="M45" s="7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"/>
    </row>
    <row r="46" spans="1:30" ht="14.25" customHeight="1" x14ac:dyDescent="0.25">
      <c r="A46" s="129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57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3"/>
    </row>
    <row r="47" spans="1:30" ht="14.25" customHeight="1" x14ac:dyDescent="0.25">
      <c r="A47" s="77" t="s">
        <v>33</v>
      </c>
      <c r="B47" s="78">
        <f>SUM(B48,B59,B70,B76)</f>
        <v>606</v>
      </c>
      <c r="C47" s="78">
        <f>SUM(C48,C59,C70,C76)</f>
        <v>7375</v>
      </c>
      <c r="D47" s="79">
        <f>SUM(D48,D59,D70,D76)</f>
        <v>235</v>
      </c>
      <c r="E47" s="79">
        <f>SUM(E48,E59,E70,E76)</f>
        <v>298</v>
      </c>
      <c r="F47" s="80">
        <f>SUM(F48,F59,F70,F76)</f>
        <v>901</v>
      </c>
      <c r="G47" s="81">
        <f>SUM(G49:G58,G60:G69,G71:G75,G77:G86)</f>
        <v>2196.9</v>
      </c>
      <c r="H47" s="82">
        <f>SUM(H48,H59,H70,H76)</f>
        <v>76.110000000000014</v>
      </c>
      <c r="I47" s="82">
        <f>SUM(I48,I59,I70,I76)</f>
        <v>82.5</v>
      </c>
      <c r="J47" s="77">
        <f>SUM(J48,J59,J70,J76)</f>
        <v>275.91000000000003</v>
      </c>
      <c r="K47" s="83">
        <f t="shared" ref="K47:K86" si="15">B47</f>
        <v>606</v>
      </c>
      <c r="L47" s="84">
        <f t="shared" ref="L47:L86" si="16">K47*$L$3</f>
        <v>4242</v>
      </c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3"/>
    </row>
    <row r="48" spans="1:30" ht="14.25" customHeight="1" x14ac:dyDescent="0.25">
      <c r="A48" s="136" t="s">
        <v>18</v>
      </c>
      <c r="B48" s="28">
        <f>SUM(B49:B58)</f>
        <v>185</v>
      </c>
      <c r="C48" s="28">
        <f>SUM(C49:C58)</f>
        <v>2206</v>
      </c>
      <c r="D48" s="29">
        <f>SUM(D49:D58)</f>
        <v>74</v>
      </c>
      <c r="E48" s="29">
        <f>SUM(E49:E58)</f>
        <v>71</v>
      </c>
      <c r="F48" s="30">
        <f>SUM(F49:F58)</f>
        <v>310</v>
      </c>
      <c r="G48" s="31">
        <f>(SUM(G49:G58))/$G47</f>
        <v>0.29619008603031544</v>
      </c>
      <c r="H48" s="32">
        <f>SUM(H49:H58)</f>
        <v>22.950000000000003</v>
      </c>
      <c r="I48" s="32">
        <f>SUM(I49:I58)</f>
        <v>21.88</v>
      </c>
      <c r="J48" s="33">
        <f>SUM(J49:J58)</f>
        <v>87.47</v>
      </c>
      <c r="K48" s="34">
        <f t="shared" si="15"/>
        <v>185</v>
      </c>
      <c r="L48" s="35">
        <f t="shared" si="16"/>
        <v>1295</v>
      </c>
      <c r="M48" s="3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"/>
    </row>
    <row r="49" spans="1:30" ht="14.25" customHeight="1" x14ac:dyDescent="0.25">
      <c r="A49" s="101" t="s">
        <v>50</v>
      </c>
      <c r="B49" s="38">
        <v>50</v>
      </c>
      <c r="C49" s="59">
        <v>330</v>
      </c>
      <c r="D49" s="60">
        <v>12</v>
      </c>
      <c r="E49" s="60">
        <v>1</v>
      </c>
      <c r="F49" s="61">
        <v>66</v>
      </c>
      <c r="G49" s="42">
        <f t="shared" ref="G49:G58" si="17">C49*$B49/100</f>
        <v>165</v>
      </c>
      <c r="H49" s="42">
        <f t="shared" ref="H49:H58" si="18">D49*$B49/100</f>
        <v>6</v>
      </c>
      <c r="I49" s="42">
        <f t="shared" ref="I49:I58" si="19">E49*$B49/100</f>
        <v>0.5</v>
      </c>
      <c r="J49" s="43">
        <f t="shared" ref="J49:J58" si="20">F49*$B49/100</f>
        <v>33</v>
      </c>
      <c r="K49" s="44">
        <f t="shared" si="15"/>
        <v>50</v>
      </c>
      <c r="L49" s="45">
        <f t="shared" si="16"/>
        <v>350</v>
      </c>
      <c r="M49" s="3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3"/>
    </row>
    <row r="50" spans="1:30" ht="14.25" customHeight="1" x14ac:dyDescent="0.25">
      <c r="A50" s="101" t="s">
        <v>19</v>
      </c>
      <c r="B50" s="96">
        <f>ROUND(270/L3,0)</f>
        <v>39</v>
      </c>
      <c r="C50" s="53">
        <v>340</v>
      </c>
      <c r="D50" s="54">
        <v>7</v>
      </c>
      <c r="E50" s="54">
        <v>9</v>
      </c>
      <c r="F50" s="55">
        <v>55</v>
      </c>
      <c r="G50" s="42">
        <f t="shared" si="17"/>
        <v>132.6</v>
      </c>
      <c r="H50" s="42">
        <f t="shared" si="18"/>
        <v>2.73</v>
      </c>
      <c r="I50" s="42">
        <f t="shared" si="19"/>
        <v>3.51</v>
      </c>
      <c r="J50" s="43">
        <f t="shared" si="20"/>
        <v>21.45</v>
      </c>
      <c r="K50" s="44">
        <f t="shared" si="15"/>
        <v>39</v>
      </c>
      <c r="L50" s="45">
        <f t="shared" si="16"/>
        <v>273</v>
      </c>
      <c r="M50" s="3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3"/>
    </row>
    <row r="51" spans="1:30" ht="14.25" customHeight="1" x14ac:dyDescent="0.25">
      <c r="A51" s="101" t="s">
        <v>384</v>
      </c>
      <c r="B51" s="38">
        <v>10</v>
      </c>
      <c r="C51" s="53">
        <v>286</v>
      </c>
      <c r="D51" s="54">
        <v>3</v>
      </c>
      <c r="E51" s="54">
        <v>0</v>
      </c>
      <c r="F51" s="55">
        <v>69</v>
      </c>
      <c r="G51" s="42">
        <f t="shared" si="17"/>
        <v>28.6</v>
      </c>
      <c r="H51" s="42">
        <f t="shared" si="18"/>
        <v>0.3</v>
      </c>
      <c r="I51" s="42">
        <f t="shared" si="19"/>
        <v>0</v>
      </c>
      <c r="J51" s="43">
        <f t="shared" si="20"/>
        <v>6.9</v>
      </c>
      <c r="K51" s="44">
        <f t="shared" si="15"/>
        <v>10</v>
      </c>
      <c r="L51" s="45">
        <f t="shared" si="16"/>
        <v>70</v>
      </c>
      <c r="M51" s="3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3"/>
    </row>
    <row r="52" spans="1:30" ht="14.25" customHeight="1" x14ac:dyDescent="0.25">
      <c r="A52" s="101" t="s">
        <v>20</v>
      </c>
      <c r="B52" s="38">
        <v>17</v>
      </c>
      <c r="C52" s="53">
        <v>360</v>
      </c>
      <c r="D52" s="54">
        <v>11</v>
      </c>
      <c r="E52" s="54">
        <v>1</v>
      </c>
      <c r="F52" s="55">
        <v>76</v>
      </c>
      <c r="G52" s="42">
        <f t="shared" si="17"/>
        <v>61.2</v>
      </c>
      <c r="H52" s="42">
        <f t="shared" si="18"/>
        <v>1.87</v>
      </c>
      <c r="I52" s="42">
        <f t="shared" si="19"/>
        <v>0.17</v>
      </c>
      <c r="J52" s="43">
        <f t="shared" si="20"/>
        <v>12.92</v>
      </c>
      <c r="K52" s="44">
        <f t="shared" si="15"/>
        <v>17</v>
      </c>
      <c r="L52" s="45">
        <f t="shared" si="16"/>
        <v>119</v>
      </c>
      <c r="M52" s="3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3"/>
    </row>
    <row r="53" spans="1:30" ht="14.25" customHeight="1" x14ac:dyDescent="0.25">
      <c r="A53" s="101" t="s">
        <v>382</v>
      </c>
      <c r="B53" s="38">
        <f>ROUND(200/L3,0)</f>
        <v>29</v>
      </c>
      <c r="C53" s="53">
        <v>370</v>
      </c>
      <c r="D53" s="54">
        <v>25</v>
      </c>
      <c r="E53" s="54">
        <v>30</v>
      </c>
      <c r="F53" s="55">
        <v>0</v>
      </c>
      <c r="G53" s="42">
        <f t="shared" si="17"/>
        <v>107.3</v>
      </c>
      <c r="H53" s="42">
        <f t="shared" si="18"/>
        <v>7.25</v>
      </c>
      <c r="I53" s="42">
        <f t="shared" si="19"/>
        <v>8.6999999999999993</v>
      </c>
      <c r="J53" s="43">
        <f t="shared" si="20"/>
        <v>0</v>
      </c>
      <c r="K53" s="44">
        <f t="shared" si="15"/>
        <v>29</v>
      </c>
      <c r="L53" s="45">
        <f t="shared" si="16"/>
        <v>203</v>
      </c>
      <c r="M53" s="3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3"/>
    </row>
    <row r="54" spans="1:30" ht="14.25" customHeight="1" x14ac:dyDescent="0.25">
      <c r="A54" s="101" t="s">
        <v>375</v>
      </c>
      <c r="B54" s="38">
        <v>10</v>
      </c>
      <c r="C54" s="53">
        <v>0</v>
      </c>
      <c r="D54" s="54">
        <v>0</v>
      </c>
      <c r="E54" s="54">
        <v>0</v>
      </c>
      <c r="F54" s="55">
        <v>0</v>
      </c>
      <c r="G54" s="42">
        <f t="shared" si="17"/>
        <v>0</v>
      </c>
      <c r="H54" s="42">
        <f t="shared" si="18"/>
        <v>0</v>
      </c>
      <c r="I54" s="42">
        <f t="shared" si="19"/>
        <v>0</v>
      </c>
      <c r="J54" s="43">
        <f t="shared" si="20"/>
        <v>0</v>
      </c>
      <c r="K54" s="44">
        <f t="shared" si="15"/>
        <v>10</v>
      </c>
      <c r="L54" s="45">
        <f t="shared" si="16"/>
        <v>70</v>
      </c>
      <c r="M54" s="50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3"/>
    </row>
    <row r="55" spans="1:30" ht="14.25" customHeight="1" x14ac:dyDescent="0.25">
      <c r="A55" s="101" t="s">
        <v>383</v>
      </c>
      <c r="B55" s="38">
        <v>30</v>
      </c>
      <c r="C55" s="53">
        <v>520</v>
      </c>
      <c r="D55" s="54">
        <v>16</v>
      </c>
      <c r="E55" s="54">
        <v>30</v>
      </c>
      <c r="F55" s="55">
        <v>44</v>
      </c>
      <c r="G55" s="42">
        <f t="shared" si="17"/>
        <v>156</v>
      </c>
      <c r="H55" s="42">
        <f t="shared" si="18"/>
        <v>4.8</v>
      </c>
      <c r="I55" s="42">
        <f t="shared" si="19"/>
        <v>9</v>
      </c>
      <c r="J55" s="43">
        <f t="shared" si="20"/>
        <v>13.2</v>
      </c>
      <c r="K55" s="44">
        <f t="shared" si="15"/>
        <v>30</v>
      </c>
      <c r="L55" s="45">
        <f t="shared" si="16"/>
        <v>210</v>
      </c>
      <c r="M55" s="3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3"/>
    </row>
    <row r="56" spans="1:30" ht="14.25" customHeight="1" x14ac:dyDescent="0.25">
      <c r="A56" s="51"/>
      <c r="B56" s="52"/>
      <c r="C56" s="53"/>
      <c r="D56" s="54"/>
      <c r="E56" s="54"/>
      <c r="F56" s="55"/>
      <c r="G56" s="42">
        <f t="shared" si="17"/>
        <v>0</v>
      </c>
      <c r="H56" s="42">
        <f t="shared" si="18"/>
        <v>0</v>
      </c>
      <c r="I56" s="42">
        <f t="shared" si="19"/>
        <v>0</v>
      </c>
      <c r="J56" s="43">
        <f t="shared" si="20"/>
        <v>0</v>
      </c>
      <c r="K56" s="44">
        <f t="shared" si="15"/>
        <v>0</v>
      </c>
      <c r="L56" s="45">
        <f t="shared" si="16"/>
        <v>0</v>
      </c>
      <c r="M56" s="3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3"/>
    </row>
    <row r="57" spans="1:30" ht="14.25" customHeight="1" x14ac:dyDescent="0.25">
      <c r="A57" s="51"/>
      <c r="B57" s="52"/>
      <c r="C57" s="53"/>
      <c r="D57" s="54"/>
      <c r="E57" s="54"/>
      <c r="F57" s="55"/>
      <c r="G57" s="42">
        <f t="shared" si="17"/>
        <v>0</v>
      </c>
      <c r="H57" s="42">
        <f t="shared" si="18"/>
        <v>0</v>
      </c>
      <c r="I57" s="42">
        <f t="shared" si="19"/>
        <v>0</v>
      </c>
      <c r="J57" s="43">
        <f t="shared" si="20"/>
        <v>0</v>
      </c>
      <c r="K57" s="44">
        <f t="shared" si="15"/>
        <v>0</v>
      </c>
      <c r="L57" s="45">
        <f t="shared" si="16"/>
        <v>0</v>
      </c>
      <c r="M57" s="3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3"/>
    </row>
    <row r="58" spans="1:30" ht="14.25" customHeight="1" x14ac:dyDescent="0.25">
      <c r="A58" s="51"/>
      <c r="B58" s="52"/>
      <c r="C58" s="53"/>
      <c r="D58" s="54"/>
      <c r="E58" s="54"/>
      <c r="F58" s="55"/>
      <c r="G58" s="42">
        <f t="shared" si="17"/>
        <v>0</v>
      </c>
      <c r="H58" s="42">
        <f t="shared" si="18"/>
        <v>0</v>
      </c>
      <c r="I58" s="42">
        <f t="shared" si="19"/>
        <v>0</v>
      </c>
      <c r="J58" s="43">
        <f t="shared" si="20"/>
        <v>0</v>
      </c>
      <c r="K58" s="44">
        <f t="shared" si="15"/>
        <v>0</v>
      </c>
      <c r="L58" s="45">
        <f t="shared" si="16"/>
        <v>0</v>
      </c>
      <c r="M58" s="3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3"/>
    </row>
    <row r="59" spans="1:30" ht="14.25" customHeight="1" x14ac:dyDescent="0.25">
      <c r="A59" s="27" t="s">
        <v>35</v>
      </c>
      <c r="B59" s="28">
        <f>SUM(B60:B69)</f>
        <v>101</v>
      </c>
      <c r="C59" s="28">
        <f>SUM(C60:C68)</f>
        <v>1721</v>
      </c>
      <c r="D59" s="32">
        <f>SUM(D60:D68)</f>
        <v>76</v>
      </c>
      <c r="E59" s="32">
        <f>SUM(E60:E68)</f>
        <v>104</v>
      </c>
      <c r="F59" s="56">
        <f>SUM(F60:F68)</f>
        <v>110</v>
      </c>
      <c r="G59" s="31">
        <f>(SUM(G60:G69))/$G47</f>
        <v>0.20503891847603439</v>
      </c>
      <c r="H59" s="32">
        <f>SUM(H60:H69)</f>
        <v>18.259999999999998</v>
      </c>
      <c r="I59" s="32">
        <f>SUM(I60:I69)</f>
        <v>26.3</v>
      </c>
      <c r="J59" s="33">
        <f>SUM(J60:J69)</f>
        <v>32.340000000000003</v>
      </c>
      <c r="K59" s="34">
        <f t="shared" si="15"/>
        <v>101</v>
      </c>
      <c r="L59" s="35">
        <f t="shared" si="16"/>
        <v>707</v>
      </c>
      <c r="M59" s="3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3"/>
    </row>
    <row r="60" spans="1:30" ht="14.25" customHeight="1" x14ac:dyDescent="0.25">
      <c r="A60" s="101" t="s">
        <v>23</v>
      </c>
      <c r="B60" s="38">
        <v>25</v>
      </c>
      <c r="C60" s="53">
        <v>370</v>
      </c>
      <c r="D60" s="54">
        <v>12</v>
      </c>
      <c r="E60" s="54">
        <v>3</v>
      </c>
      <c r="F60" s="55">
        <v>66</v>
      </c>
      <c r="G60" s="42">
        <f t="shared" ref="G60:G69" si="21">C60*$B60/100</f>
        <v>92.5</v>
      </c>
      <c r="H60" s="42">
        <f t="shared" ref="H60:H69" si="22">D60*$B60/100</f>
        <v>3</v>
      </c>
      <c r="I60" s="42">
        <f t="shared" ref="I60:I69" si="23">E60*$B60/100</f>
        <v>0.75</v>
      </c>
      <c r="J60" s="43">
        <f t="shared" ref="J60:J69" si="24">F60*$B60/100</f>
        <v>16.5</v>
      </c>
      <c r="K60" s="44">
        <f t="shared" si="15"/>
        <v>25</v>
      </c>
      <c r="L60" s="45">
        <f t="shared" si="16"/>
        <v>175</v>
      </c>
      <c r="M60" s="3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3"/>
    </row>
    <row r="61" spans="1:30" ht="14.25" customHeight="1" x14ac:dyDescent="0.25">
      <c r="A61" s="101" t="s">
        <v>24</v>
      </c>
      <c r="B61" s="38">
        <v>25</v>
      </c>
      <c r="C61" s="53">
        <v>461</v>
      </c>
      <c r="D61" s="54">
        <v>23</v>
      </c>
      <c r="E61" s="54">
        <v>41</v>
      </c>
      <c r="F61" s="55">
        <v>0</v>
      </c>
      <c r="G61" s="42">
        <f t="shared" si="21"/>
        <v>115.25</v>
      </c>
      <c r="H61" s="42">
        <f t="shared" si="22"/>
        <v>5.75</v>
      </c>
      <c r="I61" s="42">
        <f t="shared" si="23"/>
        <v>10.25</v>
      </c>
      <c r="J61" s="43">
        <f t="shared" si="24"/>
        <v>0</v>
      </c>
      <c r="K61" s="44">
        <f t="shared" si="15"/>
        <v>25</v>
      </c>
      <c r="L61" s="45">
        <f t="shared" si="16"/>
        <v>175</v>
      </c>
      <c r="M61" s="3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3"/>
    </row>
    <row r="62" spans="1:30" ht="14.25" customHeight="1" x14ac:dyDescent="0.25">
      <c r="A62" s="101" t="s">
        <v>382</v>
      </c>
      <c r="B62" s="38">
        <v>15</v>
      </c>
      <c r="C62" s="53">
        <v>370</v>
      </c>
      <c r="D62" s="54">
        <v>25</v>
      </c>
      <c r="E62" s="54">
        <v>30</v>
      </c>
      <c r="F62" s="55">
        <v>0</v>
      </c>
      <c r="G62" s="42">
        <f t="shared" si="21"/>
        <v>55.5</v>
      </c>
      <c r="H62" s="42">
        <f t="shared" si="22"/>
        <v>3.75</v>
      </c>
      <c r="I62" s="42">
        <f t="shared" si="23"/>
        <v>4.5</v>
      </c>
      <c r="J62" s="43">
        <f t="shared" si="24"/>
        <v>0</v>
      </c>
      <c r="K62" s="44">
        <f t="shared" si="15"/>
        <v>15</v>
      </c>
      <c r="L62" s="45">
        <f t="shared" si="16"/>
        <v>105</v>
      </c>
      <c r="M62" s="3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3"/>
    </row>
    <row r="63" spans="1:30" ht="14.25" customHeight="1" x14ac:dyDescent="0.25">
      <c r="A63" s="101" t="s">
        <v>380</v>
      </c>
      <c r="B63" s="38">
        <f>ROUND(85*3/L3,0)</f>
        <v>36</v>
      </c>
      <c r="C63" s="53">
        <v>520</v>
      </c>
      <c r="D63" s="54">
        <v>16</v>
      </c>
      <c r="E63" s="54">
        <v>30</v>
      </c>
      <c r="F63" s="55">
        <v>44</v>
      </c>
      <c r="G63" s="42">
        <f t="shared" si="21"/>
        <v>187.2</v>
      </c>
      <c r="H63" s="42">
        <f t="shared" si="22"/>
        <v>5.76</v>
      </c>
      <c r="I63" s="42">
        <f t="shared" si="23"/>
        <v>10.8</v>
      </c>
      <c r="J63" s="43">
        <f t="shared" si="24"/>
        <v>15.84</v>
      </c>
      <c r="K63" s="44">
        <f t="shared" si="15"/>
        <v>36</v>
      </c>
      <c r="L63" s="45">
        <f t="shared" si="16"/>
        <v>252</v>
      </c>
      <c r="M63" s="3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3"/>
    </row>
    <row r="64" spans="1:30" ht="14.25" customHeight="1" x14ac:dyDescent="0.25">
      <c r="A64" s="37"/>
      <c r="B64" s="38"/>
      <c r="C64" s="47"/>
      <c r="D64" s="48"/>
      <c r="E64" s="48"/>
      <c r="F64" s="49"/>
      <c r="G64" s="42">
        <f t="shared" si="21"/>
        <v>0</v>
      </c>
      <c r="H64" s="42">
        <f t="shared" si="22"/>
        <v>0</v>
      </c>
      <c r="I64" s="42">
        <f t="shared" si="23"/>
        <v>0</v>
      </c>
      <c r="J64" s="43">
        <f t="shared" si="24"/>
        <v>0</v>
      </c>
      <c r="K64" s="44">
        <f t="shared" si="15"/>
        <v>0</v>
      </c>
      <c r="L64" s="45">
        <f t="shared" si="16"/>
        <v>0</v>
      </c>
      <c r="M64" s="3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3"/>
    </row>
    <row r="65" spans="1:30" ht="14.25" customHeight="1" x14ac:dyDescent="0.25">
      <c r="A65" s="51"/>
      <c r="B65" s="52"/>
      <c r="C65" s="53"/>
      <c r="D65" s="54"/>
      <c r="E65" s="54"/>
      <c r="F65" s="55"/>
      <c r="G65" s="42">
        <f t="shared" si="21"/>
        <v>0</v>
      </c>
      <c r="H65" s="42">
        <f t="shared" si="22"/>
        <v>0</v>
      </c>
      <c r="I65" s="42">
        <f t="shared" si="23"/>
        <v>0</v>
      </c>
      <c r="J65" s="43">
        <f t="shared" si="24"/>
        <v>0</v>
      </c>
      <c r="K65" s="44">
        <f t="shared" si="15"/>
        <v>0</v>
      </c>
      <c r="L65" s="45">
        <f t="shared" si="16"/>
        <v>0</v>
      </c>
      <c r="M65" s="3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3"/>
    </row>
    <row r="66" spans="1:30" ht="14.25" customHeight="1" x14ac:dyDescent="0.25">
      <c r="A66" s="51"/>
      <c r="B66" s="52"/>
      <c r="C66" s="53"/>
      <c r="D66" s="54"/>
      <c r="E66" s="54"/>
      <c r="F66" s="55"/>
      <c r="G66" s="42">
        <f t="shared" si="21"/>
        <v>0</v>
      </c>
      <c r="H66" s="42">
        <f t="shared" si="22"/>
        <v>0</v>
      </c>
      <c r="I66" s="42">
        <f t="shared" si="23"/>
        <v>0</v>
      </c>
      <c r="J66" s="43">
        <f t="shared" si="24"/>
        <v>0</v>
      </c>
      <c r="K66" s="44">
        <f t="shared" si="15"/>
        <v>0</v>
      </c>
      <c r="L66" s="45">
        <f t="shared" si="16"/>
        <v>0</v>
      </c>
      <c r="M66" s="3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3"/>
    </row>
    <row r="67" spans="1:30" ht="14.25" customHeight="1" x14ac:dyDescent="0.25">
      <c r="A67" s="51"/>
      <c r="B67" s="52"/>
      <c r="C67" s="53"/>
      <c r="D67" s="54"/>
      <c r="E67" s="54"/>
      <c r="F67" s="55"/>
      <c r="G67" s="42">
        <f t="shared" si="21"/>
        <v>0</v>
      </c>
      <c r="H67" s="42">
        <f t="shared" si="22"/>
        <v>0</v>
      </c>
      <c r="I67" s="42">
        <f t="shared" si="23"/>
        <v>0</v>
      </c>
      <c r="J67" s="43">
        <f t="shared" si="24"/>
        <v>0</v>
      </c>
      <c r="K67" s="44">
        <f t="shared" si="15"/>
        <v>0</v>
      </c>
      <c r="L67" s="45">
        <f t="shared" si="16"/>
        <v>0</v>
      </c>
      <c r="M67" s="3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3"/>
    </row>
    <row r="68" spans="1:30" ht="14.25" customHeight="1" x14ac:dyDescent="0.25">
      <c r="A68" s="51"/>
      <c r="B68" s="52"/>
      <c r="C68" s="53"/>
      <c r="D68" s="54"/>
      <c r="E68" s="54"/>
      <c r="F68" s="55"/>
      <c r="G68" s="42">
        <f t="shared" si="21"/>
        <v>0</v>
      </c>
      <c r="H68" s="42">
        <f t="shared" si="22"/>
        <v>0</v>
      </c>
      <c r="I68" s="42">
        <f t="shared" si="23"/>
        <v>0</v>
      </c>
      <c r="J68" s="43">
        <f t="shared" si="24"/>
        <v>0</v>
      </c>
      <c r="K68" s="44">
        <f t="shared" si="15"/>
        <v>0</v>
      </c>
      <c r="L68" s="45">
        <f t="shared" si="16"/>
        <v>0</v>
      </c>
      <c r="M68" s="3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3"/>
    </row>
    <row r="69" spans="1:30" ht="14.25" customHeight="1" x14ac:dyDescent="0.25">
      <c r="A69" s="51"/>
      <c r="B69" s="52"/>
      <c r="C69" s="53"/>
      <c r="D69" s="54"/>
      <c r="E69" s="54"/>
      <c r="F69" s="55"/>
      <c r="G69" s="42">
        <f t="shared" si="21"/>
        <v>0</v>
      </c>
      <c r="H69" s="42">
        <f t="shared" si="22"/>
        <v>0</v>
      </c>
      <c r="I69" s="42">
        <f t="shared" si="23"/>
        <v>0</v>
      </c>
      <c r="J69" s="43">
        <f t="shared" si="24"/>
        <v>0</v>
      </c>
      <c r="K69" s="44">
        <f t="shared" si="15"/>
        <v>0</v>
      </c>
      <c r="L69" s="45">
        <f t="shared" si="16"/>
        <v>0</v>
      </c>
      <c r="M69" s="3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3"/>
    </row>
    <row r="70" spans="1:30" ht="14.25" customHeight="1" x14ac:dyDescent="0.25">
      <c r="A70" s="27" t="s">
        <v>36</v>
      </c>
      <c r="B70" s="28">
        <f>SUM(B71:B75)</f>
        <v>78</v>
      </c>
      <c r="C70" s="28">
        <f>SUM(C71:C75)</f>
        <v>1555</v>
      </c>
      <c r="D70" s="32">
        <f>SUM(D71:D75)</f>
        <v>34</v>
      </c>
      <c r="E70" s="32">
        <f>SUM(E71:E75)</f>
        <v>92</v>
      </c>
      <c r="F70" s="56">
        <f>SUM(F71:F75)</f>
        <v>141</v>
      </c>
      <c r="G70" s="31">
        <f>(SUM(G71:G75))/$G47</f>
        <v>0.18703627839228001</v>
      </c>
      <c r="H70" s="32">
        <f>SUM(H71:H75)</f>
        <v>8.8000000000000007</v>
      </c>
      <c r="I70" s="32">
        <f>SUM(I71:I75)</f>
        <v>24.97</v>
      </c>
      <c r="J70" s="32">
        <f>SUM(J71:J75)</f>
        <v>35.9</v>
      </c>
      <c r="K70" s="34">
        <f t="shared" si="15"/>
        <v>78</v>
      </c>
      <c r="L70" s="35">
        <f t="shared" si="16"/>
        <v>546</v>
      </c>
      <c r="M70" s="25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3"/>
    </row>
    <row r="71" spans="1:30" ht="14.25" customHeight="1" x14ac:dyDescent="0.25">
      <c r="A71" s="101" t="s">
        <v>385</v>
      </c>
      <c r="B71" s="38">
        <v>25</v>
      </c>
      <c r="C71" s="59">
        <v>620</v>
      </c>
      <c r="D71" s="60">
        <v>14</v>
      </c>
      <c r="E71" s="60">
        <v>56</v>
      </c>
      <c r="F71" s="61">
        <v>11</v>
      </c>
      <c r="G71" s="42">
        <f t="shared" ref="G71:J75" si="25">C71*$B71/100</f>
        <v>155</v>
      </c>
      <c r="H71" s="42">
        <f t="shared" si="25"/>
        <v>3.5</v>
      </c>
      <c r="I71" s="42">
        <f t="shared" si="25"/>
        <v>14</v>
      </c>
      <c r="J71" s="43">
        <f t="shared" si="25"/>
        <v>2.75</v>
      </c>
      <c r="K71" s="44">
        <f t="shared" si="15"/>
        <v>25</v>
      </c>
      <c r="L71" s="45">
        <f t="shared" si="16"/>
        <v>175</v>
      </c>
      <c r="M71" s="3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3"/>
    </row>
    <row r="72" spans="1:30" ht="14.25" customHeight="1" x14ac:dyDescent="0.25">
      <c r="A72" s="101" t="s">
        <v>388</v>
      </c>
      <c r="B72" s="38">
        <v>33</v>
      </c>
      <c r="C72" s="59">
        <v>530</v>
      </c>
      <c r="D72" s="60">
        <v>10</v>
      </c>
      <c r="E72" s="60">
        <v>29</v>
      </c>
      <c r="F72" s="61">
        <v>55</v>
      </c>
      <c r="G72" s="42">
        <f t="shared" si="25"/>
        <v>174.9</v>
      </c>
      <c r="H72" s="42">
        <f t="shared" si="25"/>
        <v>3.3</v>
      </c>
      <c r="I72" s="42">
        <f t="shared" si="25"/>
        <v>9.57</v>
      </c>
      <c r="J72" s="43">
        <f t="shared" si="25"/>
        <v>18.149999999999999</v>
      </c>
      <c r="K72" s="44">
        <f t="shared" si="15"/>
        <v>33</v>
      </c>
      <c r="L72" s="45">
        <f t="shared" si="16"/>
        <v>231</v>
      </c>
      <c r="M72" s="3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3"/>
    </row>
    <row r="73" spans="1:30" ht="14.25" customHeight="1" x14ac:dyDescent="0.25">
      <c r="A73" s="101" t="s">
        <v>386</v>
      </c>
      <c r="B73" s="38">
        <v>20</v>
      </c>
      <c r="C73" s="39">
        <v>405</v>
      </c>
      <c r="D73" s="40">
        <v>10</v>
      </c>
      <c r="E73" s="40">
        <v>7</v>
      </c>
      <c r="F73" s="41">
        <v>75</v>
      </c>
      <c r="G73" s="42">
        <f t="shared" si="25"/>
        <v>81</v>
      </c>
      <c r="H73" s="42">
        <f t="shared" si="25"/>
        <v>2</v>
      </c>
      <c r="I73" s="42">
        <f t="shared" si="25"/>
        <v>1.4</v>
      </c>
      <c r="J73" s="43">
        <f t="shared" si="25"/>
        <v>15</v>
      </c>
      <c r="K73" s="44">
        <f t="shared" si="15"/>
        <v>20</v>
      </c>
      <c r="L73" s="45">
        <f t="shared" si="16"/>
        <v>140</v>
      </c>
      <c r="M73" s="3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3"/>
    </row>
    <row r="74" spans="1:30" ht="14.25" customHeight="1" x14ac:dyDescent="0.25">
      <c r="A74" s="51"/>
      <c r="B74" s="52"/>
      <c r="C74" s="59"/>
      <c r="D74" s="60"/>
      <c r="E74" s="60"/>
      <c r="F74" s="61"/>
      <c r="G74" s="42">
        <f t="shared" si="25"/>
        <v>0</v>
      </c>
      <c r="H74" s="42">
        <f t="shared" si="25"/>
        <v>0</v>
      </c>
      <c r="I74" s="42">
        <f t="shared" si="25"/>
        <v>0</v>
      </c>
      <c r="J74" s="43">
        <f t="shared" si="25"/>
        <v>0</v>
      </c>
      <c r="K74" s="44">
        <f t="shared" si="15"/>
        <v>0</v>
      </c>
      <c r="L74" s="45">
        <f t="shared" si="16"/>
        <v>0</v>
      </c>
      <c r="M74" s="3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3"/>
    </row>
    <row r="75" spans="1:30" ht="14.25" customHeight="1" x14ac:dyDescent="0.25">
      <c r="A75" s="51"/>
      <c r="B75" s="52"/>
      <c r="C75" s="53"/>
      <c r="D75" s="54"/>
      <c r="E75" s="54"/>
      <c r="F75" s="55"/>
      <c r="G75" s="42">
        <f t="shared" si="25"/>
        <v>0</v>
      </c>
      <c r="H75" s="42">
        <f t="shared" si="25"/>
        <v>0</v>
      </c>
      <c r="I75" s="42">
        <f t="shared" si="25"/>
        <v>0</v>
      </c>
      <c r="J75" s="43">
        <f t="shared" si="25"/>
        <v>0</v>
      </c>
      <c r="K75" s="44">
        <f t="shared" si="15"/>
        <v>0</v>
      </c>
      <c r="L75" s="45">
        <f t="shared" si="16"/>
        <v>0</v>
      </c>
      <c r="M75" s="3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3"/>
    </row>
    <row r="76" spans="1:30" ht="14.25" customHeight="1" x14ac:dyDescent="0.25">
      <c r="A76" s="27" t="s">
        <v>37</v>
      </c>
      <c r="B76" s="28">
        <f>SUM(B77:B86)</f>
        <v>242</v>
      </c>
      <c r="C76" s="28">
        <f>SUM(C77:C86)</f>
        <v>1893</v>
      </c>
      <c r="D76" s="32">
        <f>SUM(D77:D86)</f>
        <v>51</v>
      </c>
      <c r="E76" s="32">
        <f>SUM(E77:E86)</f>
        <v>31</v>
      </c>
      <c r="F76" s="56">
        <f>SUM(F77:F86)</f>
        <v>340</v>
      </c>
      <c r="G76" s="31">
        <f>(SUM(G77:G86))/$G47</f>
        <v>0.31173471710137013</v>
      </c>
      <c r="H76" s="32">
        <f>SUM(H77:H86)</f>
        <v>26.1</v>
      </c>
      <c r="I76" s="32">
        <f>SUM(I77:I86)</f>
        <v>9.3500000000000014</v>
      </c>
      <c r="J76" s="56">
        <f>SUM(J77:J86)</f>
        <v>120.20000000000002</v>
      </c>
      <c r="K76" s="34">
        <f t="shared" si="15"/>
        <v>242</v>
      </c>
      <c r="L76" s="35">
        <f t="shared" si="16"/>
        <v>1694</v>
      </c>
      <c r="M76" s="25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3"/>
    </row>
    <row r="77" spans="1:30" ht="14.25" customHeight="1" x14ac:dyDescent="0.25">
      <c r="A77" s="101" t="s">
        <v>30</v>
      </c>
      <c r="B77" s="38">
        <v>80</v>
      </c>
      <c r="C77" s="39">
        <v>350</v>
      </c>
      <c r="D77" s="40">
        <v>8</v>
      </c>
      <c r="E77" s="40">
        <v>0</v>
      </c>
      <c r="F77" s="41">
        <v>78</v>
      </c>
      <c r="G77" s="42">
        <f t="shared" ref="G77:G86" si="26">C77*$B77/100</f>
        <v>280</v>
      </c>
      <c r="H77" s="42">
        <f t="shared" ref="H77:H86" si="27">D77*$B77/100</f>
        <v>6.4</v>
      </c>
      <c r="I77" s="42">
        <f t="shared" ref="I77:I86" si="28">E77*$B77/100</f>
        <v>0</v>
      </c>
      <c r="J77" s="43">
        <f t="shared" ref="J77:J86" si="29">F77*$B77/100</f>
        <v>62.4</v>
      </c>
      <c r="K77" s="44">
        <f t="shared" si="15"/>
        <v>80</v>
      </c>
      <c r="L77" s="45">
        <f t="shared" si="16"/>
        <v>560</v>
      </c>
      <c r="M77" s="3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3"/>
    </row>
    <row r="78" spans="1:30" ht="14.25" customHeight="1" x14ac:dyDescent="0.25">
      <c r="A78" s="101" t="s">
        <v>387</v>
      </c>
      <c r="B78" s="38">
        <v>70</v>
      </c>
      <c r="C78" s="47">
        <v>138</v>
      </c>
      <c r="D78" s="48">
        <v>21</v>
      </c>
      <c r="E78" s="48">
        <v>6</v>
      </c>
      <c r="F78" s="49">
        <v>0</v>
      </c>
      <c r="G78" s="42">
        <f t="shared" si="26"/>
        <v>96.6</v>
      </c>
      <c r="H78" s="42">
        <f t="shared" si="27"/>
        <v>14.7</v>
      </c>
      <c r="I78" s="42">
        <f t="shared" si="28"/>
        <v>4.2</v>
      </c>
      <c r="J78" s="43">
        <f t="shared" si="29"/>
        <v>0</v>
      </c>
      <c r="K78" s="44">
        <f t="shared" si="15"/>
        <v>70</v>
      </c>
      <c r="L78" s="45">
        <f t="shared" si="16"/>
        <v>490</v>
      </c>
      <c r="M78" s="50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3"/>
    </row>
    <row r="79" spans="1:30" ht="14.25" customHeight="1" x14ac:dyDescent="0.25">
      <c r="A79" s="101" t="s">
        <v>23</v>
      </c>
      <c r="B79" s="38">
        <v>25</v>
      </c>
      <c r="C79" s="47">
        <v>370</v>
      </c>
      <c r="D79" s="48">
        <v>12</v>
      </c>
      <c r="E79" s="48">
        <v>3</v>
      </c>
      <c r="F79" s="49">
        <v>66</v>
      </c>
      <c r="G79" s="42">
        <f t="shared" si="26"/>
        <v>92.5</v>
      </c>
      <c r="H79" s="42">
        <f t="shared" si="27"/>
        <v>3</v>
      </c>
      <c r="I79" s="42">
        <f t="shared" si="28"/>
        <v>0.75</v>
      </c>
      <c r="J79" s="43">
        <f t="shared" si="29"/>
        <v>16.5</v>
      </c>
      <c r="K79" s="44">
        <f t="shared" si="15"/>
        <v>25</v>
      </c>
      <c r="L79" s="45">
        <f t="shared" si="16"/>
        <v>175</v>
      </c>
      <c r="M79" s="3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3"/>
    </row>
    <row r="80" spans="1:30" ht="14.25" customHeight="1" x14ac:dyDescent="0.25">
      <c r="A80" s="101" t="s">
        <v>45</v>
      </c>
      <c r="B80" s="38">
        <v>20</v>
      </c>
      <c r="C80" s="53">
        <v>310</v>
      </c>
      <c r="D80" s="54">
        <v>10</v>
      </c>
      <c r="E80" s="54">
        <v>22</v>
      </c>
      <c r="F80" s="55">
        <v>17</v>
      </c>
      <c r="G80" s="42">
        <f t="shared" si="26"/>
        <v>62</v>
      </c>
      <c r="H80" s="42">
        <f t="shared" si="27"/>
        <v>2</v>
      </c>
      <c r="I80" s="42">
        <f t="shared" si="28"/>
        <v>4.4000000000000004</v>
      </c>
      <c r="J80" s="43">
        <f t="shared" si="29"/>
        <v>3.4</v>
      </c>
      <c r="K80" s="44">
        <f t="shared" si="15"/>
        <v>20</v>
      </c>
      <c r="L80" s="45">
        <f t="shared" si="16"/>
        <v>140</v>
      </c>
      <c r="M80" s="50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3"/>
    </row>
    <row r="81" spans="1:30" ht="14.25" customHeight="1" x14ac:dyDescent="0.25">
      <c r="A81" s="101" t="s">
        <v>47</v>
      </c>
      <c r="B81" s="38">
        <v>35</v>
      </c>
      <c r="C81" s="47">
        <v>325</v>
      </c>
      <c r="D81" s="48">
        <v>0</v>
      </c>
      <c r="E81" s="48">
        <v>0</v>
      </c>
      <c r="F81" s="49">
        <v>80</v>
      </c>
      <c r="G81" s="42">
        <f t="shared" si="26"/>
        <v>113.75</v>
      </c>
      <c r="H81" s="42">
        <f t="shared" si="27"/>
        <v>0</v>
      </c>
      <c r="I81" s="42">
        <f t="shared" si="28"/>
        <v>0</v>
      </c>
      <c r="J81" s="43">
        <f t="shared" si="29"/>
        <v>28</v>
      </c>
      <c r="K81" s="44">
        <f t="shared" si="15"/>
        <v>35</v>
      </c>
      <c r="L81" s="45">
        <f t="shared" si="16"/>
        <v>245</v>
      </c>
      <c r="M81" s="50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3"/>
    </row>
    <row r="82" spans="1:30" ht="14.25" customHeight="1" x14ac:dyDescent="0.25">
      <c r="A82" s="101" t="s">
        <v>25</v>
      </c>
      <c r="B82" s="38">
        <v>2</v>
      </c>
      <c r="C82" s="47">
        <v>0</v>
      </c>
      <c r="D82" s="48">
        <v>0</v>
      </c>
      <c r="E82" s="48">
        <v>0</v>
      </c>
      <c r="F82" s="49">
        <v>0</v>
      </c>
      <c r="G82" s="42">
        <f t="shared" si="26"/>
        <v>0</v>
      </c>
      <c r="H82" s="42">
        <f t="shared" si="27"/>
        <v>0</v>
      </c>
      <c r="I82" s="42">
        <f t="shared" si="28"/>
        <v>0</v>
      </c>
      <c r="J82" s="43">
        <f t="shared" si="29"/>
        <v>0</v>
      </c>
      <c r="K82" s="44">
        <f t="shared" si="15"/>
        <v>2</v>
      </c>
      <c r="L82" s="45">
        <f t="shared" si="16"/>
        <v>14</v>
      </c>
      <c r="M82" s="3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3"/>
    </row>
    <row r="83" spans="1:30" ht="14.25" customHeight="1" x14ac:dyDescent="0.25">
      <c r="A83" s="101" t="s">
        <v>26</v>
      </c>
      <c r="B83" s="38">
        <v>10</v>
      </c>
      <c r="C83" s="53">
        <v>400</v>
      </c>
      <c r="D83" s="54">
        <v>0</v>
      </c>
      <c r="E83" s="54">
        <v>0</v>
      </c>
      <c r="F83" s="55">
        <v>99</v>
      </c>
      <c r="G83" s="42">
        <f t="shared" si="26"/>
        <v>40</v>
      </c>
      <c r="H83" s="42">
        <f t="shared" si="27"/>
        <v>0</v>
      </c>
      <c r="I83" s="42">
        <f t="shared" si="28"/>
        <v>0</v>
      </c>
      <c r="J83" s="43">
        <f t="shared" si="29"/>
        <v>9.9</v>
      </c>
      <c r="K83" s="44">
        <f t="shared" si="15"/>
        <v>10</v>
      </c>
      <c r="L83" s="45">
        <f t="shared" si="16"/>
        <v>70</v>
      </c>
      <c r="M83" s="3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3"/>
    </row>
    <row r="84" spans="1:30" ht="14.25" customHeight="1" x14ac:dyDescent="0.25">
      <c r="A84" s="51"/>
      <c r="B84" s="52"/>
      <c r="C84" s="53"/>
      <c r="D84" s="54"/>
      <c r="E84" s="54"/>
      <c r="F84" s="55"/>
      <c r="G84" s="42">
        <f t="shared" si="26"/>
        <v>0</v>
      </c>
      <c r="H84" s="42">
        <f t="shared" si="27"/>
        <v>0</v>
      </c>
      <c r="I84" s="42">
        <f t="shared" si="28"/>
        <v>0</v>
      </c>
      <c r="J84" s="43">
        <f t="shared" si="29"/>
        <v>0</v>
      </c>
      <c r="K84" s="44">
        <f t="shared" si="15"/>
        <v>0</v>
      </c>
      <c r="L84" s="45">
        <f t="shared" si="16"/>
        <v>0</v>
      </c>
      <c r="M84" s="3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3"/>
    </row>
    <row r="85" spans="1:30" ht="14.25" customHeight="1" x14ac:dyDescent="0.25">
      <c r="A85" s="51"/>
      <c r="B85" s="52"/>
      <c r="C85" s="53"/>
      <c r="D85" s="54"/>
      <c r="E85" s="54"/>
      <c r="F85" s="55"/>
      <c r="G85" s="42">
        <f t="shared" si="26"/>
        <v>0</v>
      </c>
      <c r="H85" s="42">
        <f t="shared" si="27"/>
        <v>0</v>
      </c>
      <c r="I85" s="42">
        <f t="shared" si="28"/>
        <v>0</v>
      </c>
      <c r="J85" s="43">
        <f t="shared" si="29"/>
        <v>0</v>
      </c>
      <c r="K85" s="44">
        <f t="shared" si="15"/>
        <v>0</v>
      </c>
      <c r="L85" s="45">
        <f t="shared" si="16"/>
        <v>0</v>
      </c>
      <c r="M85" s="3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3"/>
    </row>
    <row r="86" spans="1:30" ht="14.25" customHeight="1" x14ac:dyDescent="0.25">
      <c r="A86" s="65"/>
      <c r="B86" s="66"/>
      <c r="C86" s="67"/>
      <c r="D86" s="68"/>
      <c r="E86" s="68"/>
      <c r="F86" s="69"/>
      <c r="G86" s="70">
        <f t="shared" si="26"/>
        <v>0</v>
      </c>
      <c r="H86" s="70">
        <f t="shared" si="27"/>
        <v>0</v>
      </c>
      <c r="I86" s="70">
        <f t="shared" si="28"/>
        <v>0</v>
      </c>
      <c r="J86" s="71">
        <f t="shared" si="29"/>
        <v>0</v>
      </c>
      <c r="K86" s="72">
        <f t="shared" si="15"/>
        <v>0</v>
      </c>
      <c r="L86" s="73">
        <f t="shared" si="16"/>
        <v>0</v>
      </c>
      <c r="M86" s="3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3"/>
    </row>
    <row r="87" spans="1:30" ht="14.25" customHeight="1" x14ac:dyDescent="0.25">
      <c r="A87" s="115"/>
      <c r="B87" s="116"/>
      <c r="C87" s="116"/>
      <c r="D87" s="116"/>
      <c r="E87" s="126"/>
      <c r="F87" s="127" t="s">
        <v>31</v>
      </c>
      <c r="G87" s="126"/>
      <c r="H87" s="74">
        <f>ROUND(H47/(($H47+$I47+$J47)/6),2)</f>
        <v>1.05</v>
      </c>
      <c r="I87" s="74">
        <f>ROUND(I47/(($H47+$I47+$J47)/6),2)</f>
        <v>1.1399999999999999</v>
      </c>
      <c r="J87" s="75">
        <f>ROUND(J47/(($H47+$I47+$J47)/6),2)</f>
        <v>3.81</v>
      </c>
      <c r="K87" s="128" t="s">
        <v>41</v>
      </c>
      <c r="L87" s="112"/>
      <c r="M87" s="7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3"/>
    </row>
    <row r="88" spans="1:30" ht="14.25" customHeight="1" x14ac:dyDescent="0.25">
      <c r="A88" s="129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57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3"/>
    </row>
    <row r="89" spans="1:30" ht="14.25" customHeight="1" x14ac:dyDescent="0.25">
      <c r="A89" s="77" t="s">
        <v>42</v>
      </c>
      <c r="B89" s="78">
        <f>SUM(B90,B101,B112,B118)</f>
        <v>601</v>
      </c>
      <c r="C89" s="78">
        <f>SUM(C90,C101,C112,C118)</f>
        <v>7441</v>
      </c>
      <c r="D89" s="79">
        <f>SUM(D90,D101,D112,D118)</f>
        <v>237</v>
      </c>
      <c r="E89" s="79">
        <f>SUM(E90,E101,E112,E118)</f>
        <v>310</v>
      </c>
      <c r="F89" s="80">
        <f>SUM(F90,F101,F112,F118)</f>
        <v>913</v>
      </c>
      <c r="G89" s="81">
        <f>SUM(G91:G100,G102:G111,G113:G117,G119:G128)</f>
        <v>2208.9500000000003</v>
      </c>
      <c r="H89" s="82">
        <f>SUM(H90,H101,H112,H118)</f>
        <v>74.81</v>
      </c>
      <c r="I89" s="82">
        <f>SUM(I90,I101,I112,I118)</f>
        <v>89.3</v>
      </c>
      <c r="J89" s="77">
        <f>SUM(J90,J101,J112,J118)</f>
        <v>277.61</v>
      </c>
      <c r="K89" s="83">
        <f t="shared" ref="K89:K128" si="30">B89</f>
        <v>601</v>
      </c>
      <c r="L89" s="84">
        <f t="shared" ref="L89:L128" si="31">K89*$L$3</f>
        <v>4207</v>
      </c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3"/>
    </row>
    <row r="90" spans="1:30" ht="14.25" customHeight="1" x14ac:dyDescent="0.25">
      <c r="A90" s="136" t="s">
        <v>18</v>
      </c>
      <c r="B90" s="28">
        <v>185</v>
      </c>
      <c r="C90" s="28">
        <v>2151</v>
      </c>
      <c r="D90" s="29">
        <v>60</v>
      </c>
      <c r="E90" s="29">
        <v>61</v>
      </c>
      <c r="F90" s="30">
        <v>350</v>
      </c>
      <c r="G90" s="31">
        <f>(SUM(G91:G100))/$G89</f>
        <v>0.28846284433780756</v>
      </c>
      <c r="H90" s="32">
        <f>SUM(H91:H100)</f>
        <v>18.150000000000002</v>
      </c>
      <c r="I90" s="32">
        <f>SUM(I91:I100)</f>
        <v>19.88</v>
      </c>
      <c r="J90" s="33">
        <f>SUM(J91:J100)</f>
        <v>101.47</v>
      </c>
      <c r="K90" s="34">
        <f t="shared" si="30"/>
        <v>185</v>
      </c>
      <c r="L90" s="35">
        <f t="shared" si="31"/>
        <v>1295</v>
      </c>
      <c r="M90" s="3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3"/>
    </row>
    <row r="91" spans="1:30" ht="14.25" customHeight="1" x14ac:dyDescent="0.25">
      <c r="A91" s="101" t="s">
        <v>389</v>
      </c>
      <c r="B91" s="38">
        <v>50</v>
      </c>
      <c r="C91" s="59">
        <v>350</v>
      </c>
      <c r="D91" s="60">
        <v>8</v>
      </c>
      <c r="E91" s="60">
        <v>6</v>
      </c>
      <c r="F91" s="61">
        <v>78</v>
      </c>
      <c r="G91" s="42">
        <f t="shared" ref="G91:G100" si="32">C91*$B91/100</f>
        <v>175</v>
      </c>
      <c r="H91" s="42">
        <f t="shared" ref="H91:H100" si="33">D91*$B91/100</f>
        <v>4</v>
      </c>
      <c r="I91" s="42">
        <f t="shared" ref="I91:I100" si="34">E91*$B91/100</f>
        <v>3</v>
      </c>
      <c r="J91" s="43">
        <f t="shared" ref="J91:J100" si="35">F91*$B91/100</f>
        <v>39</v>
      </c>
      <c r="K91" s="44">
        <f t="shared" si="30"/>
        <v>50</v>
      </c>
      <c r="L91" s="45">
        <f t="shared" si="31"/>
        <v>350</v>
      </c>
      <c r="M91" s="3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3"/>
    </row>
    <row r="92" spans="1:30" ht="14.25" customHeight="1" x14ac:dyDescent="0.25">
      <c r="A92" s="101" t="s">
        <v>19</v>
      </c>
      <c r="B92" s="96">
        <v>39</v>
      </c>
      <c r="C92" s="53">
        <v>340</v>
      </c>
      <c r="D92" s="54">
        <v>7</v>
      </c>
      <c r="E92" s="54">
        <v>9</v>
      </c>
      <c r="F92" s="55">
        <v>55</v>
      </c>
      <c r="G92" s="42">
        <f t="shared" si="32"/>
        <v>132.6</v>
      </c>
      <c r="H92" s="42">
        <f t="shared" si="33"/>
        <v>2.73</v>
      </c>
      <c r="I92" s="42">
        <f t="shared" si="34"/>
        <v>3.51</v>
      </c>
      <c r="J92" s="43">
        <f t="shared" si="35"/>
        <v>21.45</v>
      </c>
      <c r="K92" s="44">
        <f t="shared" si="30"/>
        <v>39</v>
      </c>
      <c r="L92" s="45">
        <f t="shared" si="31"/>
        <v>273</v>
      </c>
      <c r="M92" s="3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3"/>
    </row>
    <row r="93" spans="1:30" ht="14.25" customHeight="1" x14ac:dyDescent="0.25">
      <c r="A93" s="101" t="s">
        <v>379</v>
      </c>
      <c r="B93" s="38">
        <v>10</v>
      </c>
      <c r="C93" s="53">
        <v>291</v>
      </c>
      <c r="D93" s="54">
        <v>2</v>
      </c>
      <c r="E93" s="54">
        <v>0</v>
      </c>
      <c r="F93" s="55">
        <v>71</v>
      </c>
      <c r="G93" s="42">
        <f t="shared" si="32"/>
        <v>29.1</v>
      </c>
      <c r="H93" s="42">
        <f t="shared" si="33"/>
        <v>0.2</v>
      </c>
      <c r="I93" s="42">
        <f t="shared" si="34"/>
        <v>0</v>
      </c>
      <c r="J93" s="43">
        <f t="shared" si="35"/>
        <v>7.1</v>
      </c>
      <c r="K93" s="44">
        <f t="shared" si="30"/>
        <v>10</v>
      </c>
      <c r="L93" s="45">
        <f t="shared" si="31"/>
        <v>70</v>
      </c>
      <c r="M93" s="3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3"/>
    </row>
    <row r="94" spans="1:30" ht="14.25" customHeight="1" x14ac:dyDescent="0.25">
      <c r="A94" s="101" t="s">
        <v>20</v>
      </c>
      <c r="B94" s="38">
        <v>17</v>
      </c>
      <c r="C94" s="53">
        <v>360</v>
      </c>
      <c r="D94" s="54">
        <v>11</v>
      </c>
      <c r="E94" s="54">
        <v>1</v>
      </c>
      <c r="F94" s="55">
        <v>76</v>
      </c>
      <c r="G94" s="42">
        <f t="shared" si="32"/>
        <v>61.2</v>
      </c>
      <c r="H94" s="42">
        <f t="shared" si="33"/>
        <v>1.87</v>
      </c>
      <c r="I94" s="42">
        <f t="shared" si="34"/>
        <v>0.17</v>
      </c>
      <c r="J94" s="43">
        <f t="shared" si="35"/>
        <v>12.92</v>
      </c>
      <c r="K94" s="44">
        <f t="shared" si="30"/>
        <v>17</v>
      </c>
      <c r="L94" s="45">
        <f t="shared" si="31"/>
        <v>119</v>
      </c>
      <c r="M94" s="3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3"/>
    </row>
    <row r="95" spans="1:30" ht="14.25" customHeight="1" x14ac:dyDescent="0.25">
      <c r="A95" s="101" t="s">
        <v>382</v>
      </c>
      <c r="B95" s="38">
        <v>29</v>
      </c>
      <c r="C95" s="53">
        <v>370</v>
      </c>
      <c r="D95" s="54">
        <v>25</v>
      </c>
      <c r="E95" s="54">
        <v>30</v>
      </c>
      <c r="F95" s="55">
        <v>0</v>
      </c>
      <c r="G95" s="42">
        <f t="shared" si="32"/>
        <v>107.3</v>
      </c>
      <c r="H95" s="42">
        <f t="shared" si="33"/>
        <v>7.25</v>
      </c>
      <c r="I95" s="42">
        <f t="shared" si="34"/>
        <v>8.6999999999999993</v>
      </c>
      <c r="J95" s="43">
        <f t="shared" si="35"/>
        <v>0</v>
      </c>
      <c r="K95" s="44">
        <f t="shared" si="30"/>
        <v>29</v>
      </c>
      <c r="L95" s="45">
        <f t="shared" si="31"/>
        <v>203</v>
      </c>
      <c r="M95" s="3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3"/>
    </row>
    <row r="96" spans="1:30" ht="14.25" customHeight="1" x14ac:dyDescent="0.25">
      <c r="A96" s="101" t="s">
        <v>375</v>
      </c>
      <c r="B96" s="38">
        <v>10</v>
      </c>
      <c r="C96" s="53">
        <v>0</v>
      </c>
      <c r="D96" s="54">
        <v>0</v>
      </c>
      <c r="E96" s="54">
        <v>0</v>
      </c>
      <c r="F96" s="55">
        <v>0</v>
      </c>
      <c r="G96" s="42">
        <f t="shared" si="32"/>
        <v>0</v>
      </c>
      <c r="H96" s="42">
        <f t="shared" si="33"/>
        <v>0</v>
      </c>
      <c r="I96" s="42">
        <f t="shared" si="34"/>
        <v>0</v>
      </c>
      <c r="J96" s="43">
        <f t="shared" si="35"/>
        <v>0</v>
      </c>
      <c r="K96" s="44">
        <f t="shared" si="30"/>
        <v>10</v>
      </c>
      <c r="L96" s="45">
        <f t="shared" si="31"/>
        <v>70</v>
      </c>
      <c r="M96" s="3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3"/>
    </row>
    <row r="97" spans="1:30" ht="14.25" customHeight="1" x14ac:dyDescent="0.25">
      <c r="A97" s="101" t="s">
        <v>46</v>
      </c>
      <c r="B97" s="38">
        <v>30</v>
      </c>
      <c r="C97" s="53">
        <v>440</v>
      </c>
      <c r="D97" s="54">
        <v>7</v>
      </c>
      <c r="E97" s="54">
        <v>15</v>
      </c>
      <c r="F97" s="55">
        <v>70</v>
      </c>
      <c r="G97" s="42">
        <f t="shared" si="32"/>
        <v>132</v>
      </c>
      <c r="H97" s="42">
        <f t="shared" si="33"/>
        <v>2.1</v>
      </c>
      <c r="I97" s="42">
        <f t="shared" si="34"/>
        <v>4.5</v>
      </c>
      <c r="J97" s="43">
        <f t="shared" si="35"/>
        <v>21</v>
      </c>
      <c r="K97" s="44">
        <f t="shared" si="30"/>
        <v>30</v>
      </c>
      <c r="L97" s="45">
        <f t="shared" si="31"/>
        <v>210</v>
      </c>
      <c r="M97" s="3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3"/>
    </row>
    <row r="98" spans="1:30" ht="14.25" customHeight="1" x14ac:dyDescent="0.25">
      <c r="A98" s="51"/>
      <c r="B98" s="52"/>
      <c r="C98" s="53"/>
      <c r="D98" s="54"/>
      <c r="E98" s="54"/>
      <c r="F98" s="55"/>
      <c r="G98" s="42">
        <f t="shared" si="32"/>
        <v>0</v>
      </c>
      <c r="H98" s="42">
        <f t="shared" si="33"/>
        <v>0</v>
      </c>
      <c r="I98" s="42">
        <f t="shared" si="34"/>
        <v>0</v>
      </c>
      <c r="J98" s="43">
        <f t="shared" si="35"/>
        <v>0</v>
      </c>
      <c r="K98" s="44">
        <f t="shared" si="30"/>
        <v>0</v>
      </c>
      <c r="L98" s="45">
        <f t="shared" si="31"/>
        <v>0</v>
      </c>
      <c r="M98" s="3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3"/>
    </row>
    <row r="99" spans="1:30" ht="14.25" customHeight="1" x14ac:dyDescent="0.25">
      <c r="A99" s="51"/>
      <c r="B99" s="52"/>
      <c r="C99" s="53"/>
      <c r="D99" s="54"/>
      <c r="E99" s="54"/>
      <c r="F99" s="55"/>
      <c r="G99" s="42">
        <f t="shared" si="32"/>
        <v>0</v>
      </c>
      <c r="H99" s="42">
        <f t="shared" si="33"/>
        <v>0</v>
      </c>
      <c r="I99" s="42">
        <f t="shared" si="34"/>
        <v>0</v>
      </c>
      <c r="J99" s="43">
        <f t="shared" si="35"/>
        <v>0</v>
      </c>
      <c r="K99" s="44">
        <f t="shared" si="30"/>
        <v>0</v>
      </c>
      <c r="L99" s="45">
        <f t="shared" si="31"/>
        <v>0</v>
      </c>
      <c r="M99" s="3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3"/>
    </row>
    <row r="100" spans="1:30" ht="14.25" customHeight="1" x14ac:dyDescent="0.25">
      <c r="A100" s="51"/>
      <c r="B100" s="52"/>
      <c r="C100" s="53"/>
      <c r="D100" s="54"/>
      <c r="E100" s="54"/>
      <c r="F100" s="55"/>
      <c r="G100" s="42">
        <f t="shared" si="32"/>
        <v>0</v>
      </c>
      <c r="H100" s="42">
        <f t="shared" si="33"/>
        <v>0</v>
      </c>
      <c r="I100" s="42">
        <f t="shared" si="34"/>
        <v>0</v>
      </c>
      <c r="J100" s="43">
        <f t="shared" si="35"/>
        <v>0</v>
      </c>
      <c r="K100" s="44">
        <f t="shared" si="30"/>
        <v>0</v>
      </c>
      <c r="L100" s="45">
        <f t="shared" si="31"/>
        <v>0</v>
      </c>
      <c r="M100" s="3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3"/>
    </row>
    <row r="101" spans="1:30" ht="14.25" customHeight="1" x14ac:dyDescent="0.25">
      <c r="A101" s="136" t="s">
        <v>22</v>
      </c>
      <c r="B101" s="28">
        <v>101</v>
      </c>
      <c r="C101" s="28">
        <v>1721</v>
      </c>
      <c r="D101" s="32">
        <v>76</v>
      </c>
      <c r="E101" s="32">
        <v>104</v>
      </c>
      <c r="F101" s="56">
        <v>110</v>
      </c>
      <c r="G101" s="31">
        <f>(SUM(G102:G111))/$G89</f>
        <v>0.20392041467665631</v>
      </c>
      <c r="H101" s="32">
        <f>SUM(H102:H111)</f>
        <v>18.259999999999998</v>
      </c>
      <c r="I101" s="32">
        <f>SUM(I102:I111)</f>
        <v>26.3</v>
      </c>
      <c r="J101" s="33">
        <f>SUM(J102:J111)</f>
        <v>32.340000000000003</v>
      </c>
      <c r="K101" s="34">
        <f t="shared" si="30"/>
        <v>101</v>
      </c>
      <c r="L101" s="35">
        <f t="shared" si="31"/>
        <v>707</v>
      </c>
      <c r="M101" s="3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3"/>
    </row>
    <row r="102" spans="1:30" ht="14.25" customHeight="1" x14ac:dyDescent="0.25">
      <c r="A102" s="101" t="s">
        <v>23</v>
      </c>
      <c r="B102" s="38">
        <v>25</v>
      </c>
      <c r="C102" s="53">
        <v>370</v>
      </c>
      <c r="D102" s="54">
        <v>12</v>
      </c>
      <c r="E102" s="54">
        <v>3</v>
      </c>
      <c r="F102" s="55">
        <v>66</v>
      </c>
      <c r="G102" s="42">
        <f t="shared" ref="G102:G111" si="36">C102*$B102/100</f>
        <v>92.5</v>
      </c>
      <c r="H102" s="42">
        <f t="shared" ref="H102:H111" si="37">D102*$B102/100</f>
        <v>3</v>
      </c>
      <c r="I102" s="42">
        <f t="shared" ref="I102:I111" si="38">E102*$B102/100</f>
        <v>0.75</v>
      </c>
      <c r="J102" s="43">
        <f t="shared" ref="J102:J111" si="39">F102*$B102/100</f>
        <v>16.5</v>
      </c>
      <c r="K102" s="44">
        <f t="shared" si="30"/>
        <v>25</v>
      </c>
      <c r="L102" s="45">
        <f t="shared" si="31"/>
        <v>175</v>
      </c>
      <c r="M102" s="3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3"/>
    </row>
    <row r="103" spans="1:30" ht="14.25" customHeight="1" x14ac:dyDescent="0.25">
      <c r="A103" s="101" t="s">
        <v>24</v>
      </c>
      <c r="B103" s="38">
        <v>25</v>
      </c>
      <c r="C103" s="53">
        <v>461</v>
      </c>
      <c r="D103" s="54">
        <v>23</v>
      </c>
      <c r="E103" s="54">
        <v>41</v>
      </c>
      <c r="F103" s="55">
        <v>0</v>
      </c>
      <c r="G103" s="42">
        <f t="shared" si="36"/>
        <v>115.25</v>
      </c>
      <c r="H103" s="42">
        <f t="shared" si="37"/>
        <v>5.75</v>
      </c>
      <c r="I103" s="42">
        <f t="shared" si="38"/>
        <v>10.25</v>
      </c>
      <c r="J103" s="43">
        <f t="shared" si="39"/>
        <v>0</v>
      </c>
      <c r="K103" s="44">
        <f t="shared" si="30"/>
        <v>25</v>
      </c>
      <c r="L103" s="45">
        <f t="shared" si="31"/>
        <v>175</v>
      </c>
      <c r="M103" s="3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3"/>
    </row>
    <row r="104" spans="1:30" ht="14.25" customHeight="1" x14ac:dyDescent="0.25">
      <c r="A104" s="101" t="s">
        <v>382</v>
      </c>
      <c r="B104" s="38">
        <v>15</v>
      </c>
      <c r="C104" s="53">
        <v>370</v>
      </c>
      <c r="D104" s="54">
        <v>25</v>
      </c>
      <c r="E104" s="54">
        <v>30</v>
      </c>
      <c r="F104" s="55">
        <v>0</v>
      </c>
      <c r="G104" s="42">
        <f t="shared" si="36"/>
        <v>55.5</v>
      </c>
      <c r="H104" s="42">
        <f t="shared" si="37"/>
        <v>3.75</v>
      </c>
      <c r="I104" s="42">
        <f t="shared" si="38"/>
        <v>4.5</v>
      </c>
      <c r="J104" s="43">
        <f t="shared" si="39"/>
        <v>0</v>
      </c>
      <c r="K104" s="44">
        <f t="shared" si="30"/>
        <v>15</v>
      </c>
      <c r="L104" s="45">
        <f t="shared" si="31"/>
        <v>105</v>
      </c>
      <c r="M104" s="3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3"/>
    </row>
    <row r="105" spans="1:30" ht="14.25" customHeight="1" x14ac:dyDescent="0.25">
      <c r="A105" s="101" t="s">
        <v>380</v>
      </c>
      <c r="B105" s="38">
        <v>36</v>
      </c>
      <c r="C105" s="53">
        <v>520</v>
      </c>
      <c r="D105" s="54">
        <v>16</v>
      </c>
      <c r="E105" s="54">
        <v>30</v>
      </c>
      <c r="F105" s="55">
        <v>44</v>
      </c>
      <c r="G105" s="42">
        <f t="shared" si="36"/>
        <v>187.2</v>
      </c>
      <c r="H105" s="42">
        <f t="shared" si="37"/>
        <v>5.76</v>
      </c>
      <c r="I105" s="42">
        <f t="shared" si="38"/>
        <v>10.8</v>
      </c>
      <c r="J105" s="43">
        <f t="shared" si="39"/>
        <v>15.84</v>
      </c>
      <c r="K105" s="44">
        <f t="shared" si="30"/>
        <v>36</v>
      </c>
      <c r="L105" s="45">
        <f t="shared" si="31"/>
        <v>252</v>
      </c>
      <c r="M105" s="3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3"/>
    </row>
    <row r="106" spans="1:30" ht="14.25" customHeight="1" x14ac:dyDescent="0.25">
      <c r="A106" s="37"/>
      <c r="B106" s="38"/>
      <c r="C106" s="53"/>
      <c r="D106" s="54"/>
      <c r="E106" s="54"/>
      <c r="F106" s="55"/>
      <c r="G106" s="42">
        <f t="shared" si="36"/>
        <v>0</v>
      </c>
      <c r="H106" s="42">
        <f t="shared" si="37"/>
        <v>0</v>
      </c>
      <c r="I106" s="42">
        <f t="shared" si="38"/>
        <v>0</v>
      </c>
      <c r="J106" s="43">
        <f t="shared" si="39"/>
        <v>0</v>
      </c>
      <c r="K106" s="44">
        <f t="shared" si="30"/>
        <v>0</v>
      </c>
      <c r="L106" s="45">
        <f t="shared" si="31"/>
        <v>0</v>
      </c>
      <c r="M106" s="3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3"/>
    </row>
    <row r="107" spans="1:30" ht="14.25" customHeight="1" x14ac:dyDescent="0.25">
      <c r="A107" s="51"/>
      <c r="B107" s="52"/>
      <c r="C107" s="53"/>
      <c r="D107" s="54"/>
      <c r="E107" s="54"/>
      <c r="F107" s="55"/>
      <c r="G107" s="42">
        <f t="shared" si="36"/>
        <v>0</v>
      </c>
      <c r="H107" s="42">
        <f t="shared" si="37"/>
        <v>0</v>
      </c>
      <c r="I107" s="42">
        <f t="shared" si="38"/>
        <v>0</v>
      </c>
      <c r="J107" s="43">
        <f t="shared" si="39"/>
        <v>0</v>
      </c>
      <c r="K107" s="44">
        <f t="shared" si="30"/>
        <v>0</v>
      </c>
      <c r="L107" s="45">
        <f t="shared" si="31"/>
        <v>0</v>
      </c>
      <c r="M107" s="3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3"/>
    </row>
    <row r="108" spans="1:30" ht="14.25" customHeight="1" x14ac:dyDescent="0.25">
      <c r="A108" s="51"/>
      <c r="B108" s="52"/>
      <c r="C108" s="53"/>
      <c r="D108" s="54"/>
      <c r="E108" s="54"/>
      <c r="F108" s="55"/>
      <c r="G108" s="42">
        <f t="shared" si="36"/>
        <v>0</v>
      </c>
      <c r="H108" s="42">
        <f t="shared" si="37"/>
        <v>0</v>
      </c>
      <c r="I108" s="42">
        <f t="shared" si="38"/>
        <v>0</v>
      </c>
      <c r="J108" s="43">
        <f t="shared" si="39"/>
        <v>0</v>
      </c>
      <c r="K108" s="44">
        <f t="shared" si="30"/>
        <v>0</v>
      </c>
      <c r="L108" s="45">
        <f t="shared" si="31"/>
        <v>0</v>
      </c>
      <c r="M108" s="3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3"/>
    </row>
    <row r="109" spans="1:30" ht="14.25" customHeight="1" x14ac:dyDescent="0.25">
      <c r="A109" s="51"/>
      <c r="B109" s="52"/>
      <c r="C109" s="53"/>
      <c r="D109" s="54"/>
      <c r="E109" s="54"/>
      <c r="F109" s="55"/>
      <c r="G109" s="42">
        <f t="shared" si="36"/>
        <v>0</v>
      </c>
      <c r="H109" s="42">
        <f t="shared" si="37"/>
        <v>0</v>
      </c>
      <c r="I109" s="42">
        <f t="shared" si="38"/>
        <v>0</v>
      </c>
      <c r="J109" s="43">
        <f t="shared" si="39"/>
        <v>0</v>
      </c>
      <c r="K109" s="44">
        <f t="shared" si="30"/>
        <v>0</v>
      </c>
      <c r="L109" s="45">
        <f t="shared" si="31"/>
        <v>0</v>
      </c>
      <c r="M109" s="3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3"/>
    </row>
    <row r="110" spans="1:30" ht="14.25" customHeight="1" x14ac:dyDescent="0.25">
      <c r="A110" s="51"/>
      <c r="B110" s="52"/>
      <c r="C110" s="53"/>
      <c r="D110" s="54"/>
      <c r="E110" s="54"/>
      <c r="F110" s="55"/>
      <c r="G110" s="42">
        <f t="shared" si="36"/>
        <v>0</v>
      </c>
      <c r="H110" s="42">
        <f t="shared" si="37"/>
        <v>0</v>
      </c>
      <c r="I110" s="42">
        <f t="shared" si="38"/>
        <v>0</v>
      </c>
      <c r="J110" s="43">
        <f t="shared" si="39"/>
        <v>0</v>
      </c>
      <c r="K110" s="44">
        <f t="shared" si="30"/>
        <v>0</v>
      </c>
      <c r="L110" s="45">
        <f t="shared" si="31"/>
        <v>0</v>
      </c>
      <c r="M110" s="3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3"/>
    </row>
    <row r="111" spans="1:30" ht="14.25" customHeight="1" x14ac:dyDescent="0.25">
      <c r="A111" s="51"/>
      <c r="B111" s="52"/>
      <c r="C111" s="53"/>
      <c r="D111" s="54"/>
      <c r="E111" s="54"/>
      <c r="F111" s="55"/>
      <c r="G111" s="42">
        <f t="shared" si="36"/>
        <v>0</v>
      </c>
      <c r="H111" s="42">
        <f t="shared" si="37"/>
        <v>0</v>
      </c>
      <c r="I111" s="42">
        <f t="shared" si="38"/>
        <v>0</v>
      </c>
      <c r="J111" s="43">
        <f t="shared" si="39"/>
        <v>0</v>
      </c>
      <c r="K111" s="44">
        <f t="shared" si="30"/>
        <v>0</v>
      </c>
      <c r="L111" s="45">
        <f t="shared" si="31"/>
        <v>0</v>
      </c>
      <c r="M111" s="3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3"/>
    </row>
    <row r="112" spans="1:30" ht="14.25" customHeight="1" x14ac:dyDescent="0.25">
      <c r="A112" s="136" t="s">
        <v>27</v>
      </c>
      <c r="B112" s="28">
        <v>73</v>
      </c>
      <c r="C112" s="28">
        <v>1555</v>
      </c>
      <c r="D112" s="32">
        <v>34</v>
      </c>
      <c r="E112" s="32">
        <v>92</v>
      </c>
      <c r="F112" s="56">
        <v>141</v>
      </c>
      <c r="G112" s="31">
        <f>(SUM(G113:G117))/$G89</f>
        <v>0.17198216347133249</v>
      </c>
      <c r="H112" s="32">
        <f>SUM(H113:H117)</f>
        <v>8.1</v>
      </c>
      <c r="I112" s="32">
        <f>SUM(I113:I117)</f>
        <v>22.169999999999998</v>
      </c>
      <c r="J112" s="32">
        <f>SUM(J113:J117)</f>
        <v>35.349999999999994</v>
      </c>
      <c r="K112" s="34">
        <f t="shared" si="30"/>
        <v>73</v>
      </c>
      <c r="L112" s="35">
        <f t="shared" si="31"/>
        <v>511</v>
      </c>
      <c r="M112" s="25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3"/>
    </row>
    <row r="113" spans="1:30" ht="14.25" customHeight="1" x14ac:dyDescent="0.25">
      <c r="A113" s="101" t="s">
        <v>385</v>
      </c>
      <c r="B113" s="38">
        <v>20</v>
      </c>
      <c r="C113" s="59">
        <v>620</v>
      </c>
      <c r="D113" s="60">
        <v>14</v>
      </c>
      <c r="E113" s="60">
        <v>56</v>
      </c>
      <c r="F113" s="61">
        <v>11</v>
      </c>
      <c r="G113" s="42">
        <f t="shared" ref="G113:J117" si="40">C113*$B113/100</f>
        <v>124</v>
      </c>
      <c r="H113" s="42">
        <f t="shared" si="40"/>
        <v>2.8</v>
      </c>
      <c r="I113" s="42">
        <f t="shared" si="40"/>
        <v>11.2</v>
      </c>
      <c r="J113" s="43">
        <f t="shared" si="40"/>
        <v>2.2000000000000002</v>
      </c>
      <c r="K113" s="44">
        <f t="shared" si="30"/>
        <v>20</v>
      </c>
      <c r="L113" s="45">
        <f t="shared" si="31"/>
        <v>140</v>
      </c>
      <c r="M113" s="3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3"/>
    </row>
    <row r="114" spans="1:30" ht="14.25" customHeight="1" x14ac:dyDescent="0.25">
      <c r="A114" s="101" t="s">
        <v>388</v>
      </c>
      <c r="B114" s="38">
        <v>33</v>
      </c>
      <c r="C114" s="59">
        <v>530</v>
      </c>
      <c r="D114" s="60">
        <v>10</v>
      </c>
      <c r="E114" s="60">
        <v>29</v>
      </c>
      <c r="F114" s="61">
        <v>55</v>
      </c>
      <c r="G114" s="42">
        <f t="shared" si="40"/>
        <v>174.9</v>
      </c>
      <c r="H114" s="42">
        <f t="shared" si="40"/>
        <v>3.3</v>
      </c>
      <c r="I114" s="42">
        <f t="shared" si="40"/>
        <v>9.57</v>
      </c>
      <c r="J114" s="43">
        <f t="shared" si="40"/>
        <v>18.149999999999999</v>
      </c>
      <c r="K114" s="44">
        <f t="shared" si="30"/>
        <v>33</v>
      </c>
      <c r="L114" s="45">
        <f t="shared" si="31"/>
        <v>231</v>
      </c>
      <c r="M114" s="3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3"/>
    </row>
    <row r="115" spans="1:30" ht="14.25" customHeight="1" x14ac:dyDescent="0.25">
      <c r="A115" s="101" t="s">
        <v>386</v>
      </c>
      <c r="B115" s="38">
        <v>20</v>
      </c>
      <c r="C115" s="59">
        <v>405</v>
      </c>
      <c r="D115" s="60">
        <v>10</v>
      </c>
      <c r="E115" s="60">
        <v>7</v>
      </c>
      <c r="F115" s="61">
        <v>75</v>
      </c>
      <c r="G115" s="42">
        <f t="shared" si="40"/>
        <v>81</v>
      </c>
      <c r="H115" s="42">
        <f t="shared" si="40"/>
        <v>2</v>
      </c>
      <c r="I115" s="42">
        <f t="shared" si="40"/>
        <v>1.4</v>
      </c>
      <c r="J115" s="43">
        <f t="shared" si="40"/>
        <v>15</v>
      </c>
      <c r="K115" s="44">
        <f t="shared" si="30"/>
        <v>20</v>
      </c>
      <c r="L115" s="45">
        <f t="shared" si="31"/>
        <v>140</v>
      </c>
      <c r="M115" s="3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3"/>
    </row>
    <row r="116" spans="1:30" ht="14.25" customHeight="1" x14ac:dyDescent="0.25">
      <c r="A116" s="51"/>
      <c r="B116" s="52"/>
      <c r="C116" s="59"/>
      <c r="D116" s="60"/>
      <c r="E116" s="60"/>
      <c r="F116" s="61"/>
      <c r="G116" s="42">
        <f t="shared" si="40"/>
        <v>0</v>
      </c>
      <c r="H116" s="42">
        <f t="shared" si="40"/>
        <v>0</v>
      </c>
      <c r="I116" s="42">
        <f t="shared" si="40"/>
        <v>0</v>
      </c>
      <c r="J116" s="43">
        <f t="shared" si="40"/>
        <v>0</v>
      </c>
      <c r="K116" s="44">
        <f t="shared" si="30"/>
        <v>0</v>
      </c>
      <c r="L116" s="45">
        <f t="shared" si="31"/>
        <v>0</v>
      </c>
      <c r="M116" s="3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3"/>
    </row>
    <row r="117" spans="1:30" ht="14.25" customHeight="1" x14ac:dyDescent="0.25">
      <c r="A117" s="51"/>
      <c r="B117" s="52"/>
      <c r="C117" s="53"/>
      <c r="D117" s="54"/>
      <c r="E117" s="54"/>
      <c r="F117" s="55"/>
      <c r="G117" s="42">
        <f t="shared" si="40"/>
        <v>0</v>
      </c>
      <c r="H117" s="42">
        <f t="shared" si="40"/>
        <v>0</v>
      </c>
      <c r="I117" s="42">
        <f t="shared" si="40"/>
        <v>0</v>
      </c>
      <c r="J117" s="43">
        <f t="shared" si="40"/>
        <v>0</v>
      </c>
      <c r="K117" s="44">
        <f t="shared" si="30"/>
        <v>0</v>
      </c>
      <c r="L117" s="45">
        <f t="shared" si="31"/>
        <v>0</v>
      </c>
      <c r="M117" s="3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3"/>
    </row>
    <row r="118" spans="1:30" ht="14.25" customHeight="1" x14ac:dyDescent="0.25">
      <c r="A118" s="136" t="s">
        <v>29</v>
      </c>
      <c r="B118" s="28">
        <v>242</v>
      </c>
      <c r="C118" s="28">
        <v>2014</v>
      </c>
      <c r="D118" s="32">
        <v>67</v>
      </c>
      <c r="E118" s="32">
        <v>53</v>
      </c>
      <c r="F118" s="56">
        <v>312</v>
      </c>
      <c r="G118" s="31">
        <f>(SUM(G119:G128))/$G89</f>
        <v>0.3356345775142035</v>
      </c>
      <c r="H118" s="32">
        <f>SUM(H119:H128)</f>
        <v>30.3</v>
      </c>
      <c r="I118" s="32">
        <f>SUM(I119:I128)</f>
        <v>20.95</v>
      </c>
      <c r="J118" s="56">
        <f>SUM(J119:J128)</f>
        <v>108.45000000000002</v>
      </c>
      <c r="K118" s="34">
        <f t="shared" si="30"/>
        <v>242</v>
      </c>
      <c r="L118" s="35">
        <f t="shared" si="31"/>
        <v>1694</v>
      </c>
      <c r="M118" s="25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3"/>
    </row>
    <row r="119" spans="1:30" ht="14.25" customHeight="1" x14ac:dyDescent="0.25">
      <c r="A119" s="101" t="s">
        <v>51</v>
      </c>
      <c r="B119" s="38">
        <v>80</v>
      </c>
      <c r="C119" s="59">
        <v>330</v>
      </c>
      <c r="D119" s="60">
        <v>13</v>
      </c>
      <c r="E119" s="60">
        <v>2</v>
      </c>
      <c r="F119" s="61">
        <v>68</v>
      </c>
      <c r="G119" s="42">
        <f t="shared" ref="G119:G128" si="41">C119*$B119/100</f>
        <v>264</v>
      </c>
      <c r="H119" s="42">
        <f t="shared" ref="H119:H128" si="42">D119*$B119/100</f>
        <v>10.4</v>
      </c>
      <c r="I119" s="42">
        <f t="shared" ref="I119:I128" si="43">E119*$B119/100</f>
        <v>1.6</v>
      </c>
      <c r="J119" s="43">
        <f t="shared" ref="J119:J128" si="44">F119*$B119/100</f>
        <v>54.4</v>
      </c>
      <c r="K119" s="44">
        <f t="shared" si="30"/>
        <v>80</v>
      </c>
      <c r="L119" s="45">
        <f t="shared" si="31"/>
        <v>560</v>
      </c>
      <c r="M119" s="3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3"/>
    </row>
    <row r="120" spans="1:30" ht="14.25" customHeight="1" x14ac:dyDescent="0.25">
      <c r="A120" s="101" t="s">
        <v>39</v>
      </c>
      <c r="B120" s="38">
        <v>70</v>
      </c>
      <c r="C120" s="53">
        <v>230</v>
      </c>
      <c r="D120" s="54">
        <v>17</v>
      </c>
      <c r="E120" s="54">
        <v>18</v>
      </c>
      <c r="F120" s="55">
        <v>0</v>
      </c>
      <c r="G120" s="42">
        <f t="shared" si="41"/>
        <v>161</v>
      </c>
      <c r="H120" s="42">
        <f t="shared" si="42"/>
        <v>11.9</v>
      </c>
      <c r="I120" s="42">
        <f t="shared" si="43"/>
        <v>12.6</v>
      </c>
      <c r="J120" s="43">
        <f t="shared" si="44"/>
        <v>0</v>
      </c>
      <c r="K120" s="44">
        <f t="shared" si="30"/>
        <v>70</v>
      </c>
      <c r="L120" s="45">
        <f t="shared" si="31"/>
        <v>490</v>
      </c>
      <c r="M120" s="3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3"/>
    </row>
    <row r="121" spans="1:30" ht="14.25" customHeight="1" x14ac:dyDescent="0.25">
      <c r="A121" s="101" t="s">
        <v>23</v>
      </c>
      <c r="B121" s="38">
        <v>25</v>
      </c>
      <c r="C121" s="53">
        <v>370</v>
      </c>
      <c r="D121" s="54">
        <v>12</v>
      </c>
      <c r="E121" s="54">
        <v>3</v>
      </c>
      <c r="F121" s="55">
        <v>66</v>
      </c>
      <c r="G121" s="42">
        <f t="shared" si="41"/>
        <v>92.5</v>
      </c>
      <c r="H121" s="42">
        <f t="shared" si="42"/>
        <v>3</v>
      </c>
      <c r="I121" s="42">
        <f t="shared" si="43"/>
        <v>0.75</v>
      </c>
      <c r="J121" s="43">
        <f t="shared" si="44"/>
        <v>16.5</v>
      </c>
      <c r="K121" s="44">
        <f t="shared" si="30"/>
        <v>25</v>
      </c>
      <c r="L121" s="45">
        <f t="shared" si="31"/>
        <v>175</v>
      </c>
      <c r="M121" s="3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3"/>
    </row>
    <row r="122" spans="1:30" ht="14.25" customHeight="1" x14ac:dyDescent="0.25">
      <c r="A122" s="101" t="s">
        <v>382</v>
      </c>
      <c r="B122" s="38">
        <v>20</v>
      </c>
      <c r="C122" s="53">
        <v>370</v>
      </c>
      <c r="D122" s="54">
        <v>25</v>
      </c>
      <c r="E122" s="54">
        <v>30</v>
      </c>
      <c r="F122" s="55">
        <v>0</v>
      </c>
      <c r="G122" s="42">
        <f t="shared" si="41"/>
        <v>74</v>
      </c>
      <c r="H122" s="42">
        <f t="shared" si="42"/>
        <v>5</v>
      </c>
      <c r="I122" s="42">
        <f t="shared" si="43"/>
        <v>6</v>
      </c>
      <c r="J122" s="43">
        <f t="shared" si="44"/>
        <v>0</v>
      </c>
      <c r="K122" s="44">
        <f t="shared" si="30"/>
        <v>20</v>
      </c>
      <c r="L122" s="45">
        <f t="shared" si="31"/>
        <v>140</v>
      </c>
      <c r="M122" s="3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3"/>
    </row>
    <row r="123" spans="1:30" ht="14.25" customHeight="1" x14ac:dyDescent="0.25">
      <c r="A123" s="101" t="s">
        <v>299</v>
      </c>
      <c r="B123" s="38">
        <v>35</v>
      </c>
      <c r="C123" s="53">
        <v>314</v>
      </c>
      <c r="D123" s="54">
        <v>0</v>
      </c>
      <c r="E123" s="54">
        <v>0</v>
      </c>
      <c r="F123" s="55">
        <v>79</v>
      </c>
      <c r="G123" s="42">
        <f t="shared" si="41"/>
        <v>109.9</v>
      </c>
      <c r="H123" s="42">
        <f t="shared" si="42"/>
        <v>0</v>
      </c>
      <c r="I123" s="42">
        <f t="shared" si="43"/>
        <v>0</v>
      </c>
      <c r="J123" s="43">
        <f t="shared" si="44"/>
        <v>27.65</v>
      </c>
      <c r="K123" s="44">
        <f t="shared" si="30"/>
        <v>35</v>
      </c>
      <c r="L123" s="45">
        <f t="shared" si="31"/>
        <v>245</v>
      </c>
      <c r="M123" s="3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3"/>
    </row>
    <row r="124" spans="1:30" ht="14.25" customHeight="1" x14ac:dyDescent="0.25">
      <c r="A124" s="101" t="s">
        <v>25</v>
      </c>
      <c r="B124" s="38">
        <v>2</v>
      </c>
      <c r="C124" s="53">
        <v>0</v>
      </c>
      <c r="D124" s="54">
        <v>0</v>
      </c>
      <c r="E124" s="54">
        <v>0</v>
      </c>
      <c r="F124" s="55">
        <v>0</v>
      </c>
      <c r="G124" s="42">
        <f t="shared" si="41"/>
        <v>0</v>
      </c>
      <c r="H124" s="42">
        <f t="shared" si="42"/>
        <v>0</v>
      </c>
      <c r="I124" s="42">
        <f t="shared" si="43"/>
        <v>0</v>
      </c>
      <c r="J124" s="43">
        <f t="shared" si="44"/>
        <v>0</v>
      </c>
      <c r="K124" s="44">
        <f t="shared" si="30"/>
        <v>2</v>
      </c>
      <c r="L124" s="45">
        <f t="shared" si="31"/>
        <v>14</v>
      </c>
      <c r="M124" s="3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3"/>
    </row>
    <row r="125" spans="1:30" ht="14.25" customHeight="1" x14ac:dyDescent="0.25">
      <c r="A125" s="101" t="s">
        <v>26</v>
      </c>
      <c r="B125" s="38">
        <v>10</v>
      </c>
      <c r="C125" s="53">
        <v>400</v>
      </c>
      <c r="D125" s="54">
        <v>0</v>
      </c>
      <c r="E125" s="54">
        <v>0</v>
      </c>
      <c r="F125" s="55">
        <v>99</v>
      </c>
      <c r="G125" s="42">
        <f t="shared" si="41"/>
        <v>40</v>
      </c>
      <c r="H125" s="42">
        <f t="shared" si="42"/>
        <v>0</v>
      </c>
      <c r="I125" s="42">
        <f t="shared" si="43"/>
        <v>0</v>
      </c>
      <c r="J125" s="43">
        <f t="shared" si="44"/>
        <v>9.9</v>
      </c>
      <c r="K125" s="44">
        <f t="shared" si="30"/>
        <v>10</v>
      </c>
      <c r="L125" s="45">
        <f t="shared" si="31"/>
        <v>70</v>
      </c>
      <c r="M125" s="3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3"/>
    </row>
    <row r="126" spans="1:30" ht="14.25" customHeight="1" x14ac:dyDescent="0.25">
      <c r="A126" s="37"/>
      <c r="B126" s="102"/>
      <c r="C126" s="103"/>
      <c r="D126" s="104"/>
      <c r="E126" s="104"/>
      <c r="F126" s="105"/>
      <c r="G126" s="42">
        <f t="shared" si="41"/>
        <v>0</v>
      </c>
      <c r="H126" s="42">
        <f t="shared" si="42"/>
        <v>0</v>
      </c>
      <c r="I126" s="42">
        <f t="shared" si="43"/>
        <v>0</v>
      </c>
      <c r="J126" s="43">
        <f t="shared" si="44"/>
        <v>0</v>
      </c>
      <c r="K126" s="44">
        <f t="shared" si="30"/>
        <v>0</v>
      </c>
      <c r="L126" s="45">
        <f t="shared" si="31"/>
        <v>0</v>
      </c>
      <c r="M126" s="3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3"/>
    </row>
    <row r="127" spans="1:30" ht="14.25" customHeight="1" x14ac:dyDescent="0.25">
      <c r="A127" s="51"/>
      <c r="B127" s="52"/>
      <c r="C127" s="53"/>
      <c r="D127" s="54"/>
      <c r="E127" s="54"/>
      <c r="F127" s="55"/>
      <c r="G127" s="42">
        <f t="shared" si="41"/>
        <v>0</v>
      </c>
      <c r="H127" s="42">
        <f t="shared" si="42"/>
        <v>0</v>
      </c>
      <c r="I127" s="42">
        <f t="shared" si="43"/>
        <v>0</v>
      </c>
      <c r="J127" s="43">
        <f t="shared" si="44"/>
        <v>0</v>
      </c>
      <c r="K127" s="44">
        <f t="shared" si="30"/>
        <v>0</v>
      </c>
      <c r="L127" s="45">
        <f t="shared" si="31"/>
        <v>0</v>
      </c>
      <c r="M127" s="3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3"/>
    </row>
    <row r="128" spans="1:30" ht="14.25" customHeight="1" x14ac:dyDescent="0.25">
      <c r="A128" s="65"/>
      <c r="B128" s="66"/>
      <c r="C128" s="85"/>
      <c r="D128" s="86"/>
      <c r="E128" s="86"/>
      <c r="F128" s="87"/>
      <c r="G128" s="70">
        <f t="shared" si="41"/>
        <v>0</v>
      </c>
      <c r="H128" s="70">
        <f t="shared" si="42"/>
        <v>0</v>
      </c>
      <c r="I128" s="70">
        <f t="shared" si="43"/>
        <v>0</v>
      </c>
      <c r="J128" s="71">
        <f t="shared" si="44"/>
        <v>0</v>
      </c>
      <c r="K128" s="72">
        <f t="shared" si="30"/>
        <v>0</v>
      </c>
      <c r="L128" s="73">
        <f t="shared" si="31"/>
        <v>0</v>
      </c>
      <c r="M128" s="3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3"/>
    </row>
    <row r="129" spans="1:30" ht="14.25" customHeight="1" x14ac:dyDescent="0.25">
      <c r="A129" s="115"/>
      <c r="B129" s="116"/>
      <c r="C129" s="116"/>
      <c r="D129" s="116"/>
      <c r="E129" s="126"/>
      <c r="F129" s="127" t="s">
        <v>31</v>
      </c>
      <c r="G129" s="126"/>
      <c r="H129" s="74">
        <f>ROUND(H89/(($H89+$I89+$J89)/6),2)</f>
        <v>1.02</v>
      </c>
      <c r="I129" s="74">
        <f>ROUND(I89/(($H89+$I89+$J89)/6),2)</f>
        <v>1.21</v>
      </c>
      <c r="J129" s="75">
        <f>ROUND(J89/(($H89+$I89+$J89)/6),2)</f>
        <v>3.77</v>
      </c>
      <c r="K129" s="128" t="s">
        <v>48</v>
      </c>
      <c r="L129" s="112"/>
      <c r="M129" s="7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3"/>
    </row>
    <row r="130" spans="1:30" ht="14.25" customHeight="1" x14ac:dyDescent="0.25">
      <c r="A130" s="129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57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3"/>
    </row>
    <row r="131" spans="1:30" ht="14.25" customHeight="1" x14ac:dyDescent="0.25">
      <c r="A131" s="77" t="s">
        <v>49</v>
      </c>
      <c r="B131" s="78">
        <f>SUM(B132,B143,B154,B160)</f>
        <v>602</v>
      </c>
      <c r="C131" s="78">
        <f>SUM(C132,C143,C154,C160)</f>
        <v>7606</v>
      </c>
      <c r="D131" s="79">
        <f>SUM(D132,D143,D154,D160)</f>
        <v>233</v>
      </c>
      <c r="E131" s="79">
        <f>SUM(E132,E143,E154,E160)</f>
        <v>308</v>
      </c>
      <c r="F131" s="80">
        <f>SUM(F132,F143,F154,F160)</f>
        <v>950</v>
      </c>
      <c r="G131" s="81">
        <f>SUM(G133:G142,G144:G153,G155:G159,G161:G170)</f>
        <v>2267.5</v>
      </c>
      <c r="H131" s="82">
        <f>SUM(H132,H143,H154,H160)</f>
        <v>71.08</v>
      </c>
      <c r="I131" s="82">
        <f>SUM(I132,I143,I154,I160)</f>
        <v>89.38</v>
      </c>
      <c r="J131" s="77">
        <f>SUM(J132,J143,J154,J160)</f>
        <v>288.12</v>
      </c>
      <c r="K131" s="83">
        <f t="shared" ref="K131:K170" si="45">B131</f>
        <v>602</v>
      </c>
      <c r="L131" s="84">
        <f t="shared" ref="L131:L170" si="46">K131*$L$3</f>
        <v>4214</v>
      </c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3"/>
    </row>
    <row r="132" spans="1:30" ht="14.25" customHeight="1" x14ac:dyDescent="0.25">
      <c r="A132" s="136" t="s">
        <v>18</v>
      </c>
      <c r="B132" s="28">
        <v>185</v>
      </c>
      <c r="C132" s="28">
        <v>2168</v>
      </c>
      <c r="D132" s="29">
        <v>61</v>
      </c>
      <c r="E132" s="29">
        <v>56</v>
      </c>
      <c r="F132" s="30">
        <v>365</v>
      </c>
      <c r="G132" s="31">
        <f>(SUM(G133:G142))/$G131</f>
        <v>0.28326350606394712</v>
      </c>
      <c r="H132" s="32">
        <f>SUM(H133:H142)</f>
        <v>18.45</v>
      </c>
      <c r="I132" s="32">
        <f>SUM(I133:I142)</f>
        <v>18.38</v>
      </c>
      <c r="J132" s="33">
        <f>SUM(J133:J142)</f>
        <v>105.97</v>
      </c>
      <c r="K132" s="34">
        <f t="shared" si="45"/>
        <v>185</v>
      </c>
      <c r="L132" s="35">
        <f t="shared" si="46"/>
        <v>1295</v>
      </c>
      <c r="M132" s="3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3"/>
    </row>
    <row r="133" spans="1:30" ht="14.25" customHeight="1" x14ac:dyDescent="0.25">
      <c r="A133" s="101" t="s">
        <v>30</v>
      </c>
      <c r="B133" s="38">
        <v>50</v>
      </c>
      <c r="C133" s="59">
        <v>350</v>
      </c>
      <c r="D133" s="60">
        <v>8</v>
      </c>
      <c r="E133" s="60">
        <v>6</v>
      </c>
      <c r="F133" s="61">
        <v>78</v>
      </c>
      <c r="G133" s="42">
        <f t="shared" ref="G133:G142" si="47">C133*$B133/100</f>
        <v>175</v>
      </c>
      <c r="H133" s="42">
        <f t="shared" ref="H133:H142" si="48">D133*$B133/100</f>
        <v>4</v>
      </c>
      <c r="I133" s="42">
        <f t="shared" ref="I133:I142" si="49">E133*$B133/100</f>
        <v>3</v>
      </c>
      <c r="J133" s="43">
        <f t="shared" ref="J133:J142" si="50">F133*$B133/100</f>
        <v>39</v>
      </c>
      <c r="K133" s="44">
        <f t="shared" si="45"/>
        <v>50</v>
      </c>
      <c r="L133" s="45">
        <f t="shared" si="46"/>
        <v>350</v>
      </c>
      <c r="M133" s="3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3"/>
    </row>
    <row r="134" spans="1:30" ht="14.25" customHeight="1" x14ac:dyDescent="0.25">
      <c r="A134" s="101" t="s">
        <v>19</v>
      </c>
      <c r="B134" s="96">
        <v>39</v>
      </c>
      <c r="C134" s="53">
        <v>340</v>
      </c>
      <c r="D134" s="54">
        <v>7</v>
      </c>
      <c r="E134" s="54">
        <v>9</v>
      </c>
      <c r="F134" s="55">
        <v>55</v>
      </c>
      <c r="G134" s="42">
        <f t="shared" si="47"/>
        <v>132.6</v>
      </c>
      <c r="H134" s="42">
        <f t="shared" si="48"/>
        <v>2.73</v>
      </c>
      <c r="I134" s="42">
        <f t="shared" si="49"/>
        <v>3.51</v>
      </c>
      <c r="J134" s="43">
        <f t="shared" si="50"/>
        <v>21.45</v>
      </c>
      <c r="K134" s="44">
        <f t="shared" si="45"/>
        <v>39</v>
      </c>
      <c r="L134" s="45">
        <f t="shared" si="46"/>
        <v>273</v>
      </c>
      <c r="M134" s="3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3"/>
    </row>
    <row r="135" spans="1:30" ht="14.25" customHeight="1" x14ac:dyDescent="0.25">
      <c r="A135" s="101" t="s">
        <v>379</v>
      </c>
      <c r="B135" s="38">
        <v>10</v>
      </c>
      <c r="C135" s="53">
        <v>291</v>
      </c>
      <c r="D135" s="54">
        <v>2</v>
      </c>
      <c r="E135" s="54">
        <v>0</v>
      </c>
      <c r="F135" s="55">
        <v>71</v>
      </c>
      <c r="G135" s="42">
        <f t="shared" si="47"/>
        <v>29.1</v>
      </c>
      <c r="H135" s="42">
        <f t="shared" si="48"/>
        <v>0.2</v>
      </c>
      <c r="I135" s="42">
        <f t="shared" si="49"/>
        <v>0</v>
      </c>
      <c r="J135" s="43">
        <f t="shared" si="50"/>
        <v>7.1</v>
      </c>
      <c r="K135" s="44">
        <f t="shared" si="45"/>
        <v>10</v>
      </c>
      <c r="L135" s="45">
        <f t="shared" si="46"/>
        <v>70</v>
      </c>
      <c r="M135" s="3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3"/>
    </row>
    <row r="136" spans="1:30" ht="14.25" customHeight="1" x14ac:dyDescent="0.25">
      <c r="A136" s="101" t="s">
        <v>20</v>
      </c>
      <c r="B136" s="38">
        <v>17</v>
      </c>
      <c r="C136" s="53">
        <v>360</v>
      </c>
      <c r="D136" s="54">
        <v>11</v>
      </c>
      <c r="E136" s="54">
        <v>1</v>
      </c>
      <c r="F136" s="55">
        <v>76</v>
      </c>
      <c r="G136" s="42">
        <f t="shared" si="47"/>
        <v>61.2</v>
      </c>
      <c r="H136" s="42">
        <f t="shared" si="48"/>
        <v>1.87</v>
      </c>
      <c r="I136" s="42">
        <f t="shared" si="49"/>
        <v>0.17</v>
      </c>
      <c r="J136" s="43">
        <f t="shared" si="50"/>
        <v>12.92</v>
      </c>
      <c r="K136" s="44">
        <f t="shared" si="45"/>
        <v>17</v>
      </c>
      <c r="L136" s="45">
        <f t="shared" si="46"/>
        <v>119</v>
      </c>
      <c r="M136" s="3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3"/>
    </row>
    <row r="137" spans="1:30" ht="14.25" customHeight="1" x14ac:dyDescent="0.25">
      <c r="A137" s="101" t="s">
        <v>382</v>
      </c>
      <c r="B137" s="38">
        <v>29</v>
      </c>
      <c r="C137" s="53">
        <v>370</v>
      </c>
      <c r="D137" s="54">
        <v>25</v>
      </c>
      <c r="E137" s="54">
        <v>30</v>
      </c>
      <c r="F137" s="55">
        <v>0</v>
      </c>
      <c r="G137" s="42">
        <f t="shared" si="47"/>
        <v>107.3</v>
      </c>
      <c r="H137" s="42">
        <f t="shared" si="48"/>
        <v>7.25</v>
      </c>
      <c r="I137" s="42">
        <f t="shared" si="49"/>
        <v>8.6999999999999993</v>
      </c>
      <c r="J137" s="43">
        <f t="shared" si="50"/>
        <v>0</v>
      </c>
      <c r="K137" s="44">
        <f t="shared" si="45"/>
        <v>29</v>
      </c>
      <c r="L137" s="45">
        <f t="shared" si="46"/>
        <v>203</v>
      </c>
      <c r="M137" s="3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3"/>
    </row>
    <row r="138" spans="1:30" ht="14.25" customHeight="1" x14ac:dyDescent="0.25">
      <c r="A138" s="101" t="s">
        <v>391</v>
      </c>
      <c r="B138" s="38">
        <v>10</v>
      </c>
      <c r="C138" s="53">
        <v>0</v>
      </c>
      <c r="D138" s="54">
        <v>0</v>
      </c>
      <c r="E138" s="54">
        <v>0</v>
      </c>
      <c r="F138" s="55">
        <v>0</v>
      </c>
      <c r="G138" s="42">
        <f t="shared" si="47"/>
        <v>0</v>
      </c>
      <c r="H138" s="42">
        <f t="shared" si="48"/>
        <v>0</v>
      </c>
      <c r="I138" s="42">
        <f t="shared" si="49"/>
        <v>0</v>
      </c>
      <c r="J138" s="43">
        <f t="shared" si="50"/>
        <v>0</v>
      </c>
      <c r="K138" s="44">
        <f t="shared" si="45"/>
        <v>10</v>
      </c>
      <c r="L138" s="45">
        <f t="shared" si="46"/>
        <v>70</v>
      </c>
      <c r="M138" s="3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3"/>
    </row>
    <row r="139" spans="1:30" ht="14.25" customHeight="1" x14ac:dyDescent="0.25">
      <c r="A139" s="101" t="s">
        <v>390</v>
      </c>
      <c r="B139" s="38">
        <v>30</v>
      </c>
      <c r="C139" s="53">
        <v>457</v>
      </c>
      <c r="D139" s="54">
        <v>8</v>
      </c>
      <c r="E139" s="54">
        <v>10</v>
      </c>
      <c r="F139" s="55">
        <v>85</v>
      </c>
      <c r="G139" s="42">
        <f t="shared" si="47"/>
        <v>137.1</v>
      </c>
      <c r="H139" s="42">
        <f t="shared" si="48"/>
        <v>2.4</v>
      </c>
      <c r="I139" s="42">
        <f t="shared" si="49"/>
        <v>3</v>
      </c>
      <c r="J139" s="43">
        <f t="shared" si="50"/>
        <v>25.5</v>
      </c>
      <c r="K139" s="44">
        <f t="shared" si="45"/>
        <v>30</v>
      </c>
      <c r="L139" s="45">
        <f t="shared" si="46"/>
        <v>210</v>
      </c>
      <c r="M139" s="3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3"/>
    </row>
    <row r="140" spans="1:30" ht="14.25" customHeight="1" x14ac:dyDescent="0.25">
      <c r="A140" s="51"/>
      <c r="B140" s="52"/>
      <c r="C140" s="53"/>
      <c r="D140" s="54"/>
      <c r="E140" s="54"/>
      <c r="F140" s="55"/>
      <c r="G140" s="42">
        <f t="shared" si="47"/>
        <v>0</v>
      </c>
      <c r="H140" s="42">
        <f t="shared" si="48"/>
        <v>0</v>
      </c>
      <c r="I140" s="42">
        <f t="shared" si="49"/>
        <v>0</v>
      </c>
      <c r="J140" s="43">
        <f t="shared" si="50"/>
        <v>0</v>
      </c>
      <c r="K140" s="44">
        <f t="shared" si="45"/>
        <v>0</v>
      </c>
      <c r="L140" s="45">
        <f t="shared" si="46"/>
        <v>0</v>
      </c>
      <c r="M140" s="3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3"/>
    </row>
    <row r="141" spans="1:30" ht="14.25" customHeight="1" x14ac:dyDescent="0.25">
      <c r="A141" s="51"/>
      <c r="B141" s="52"/>
      <c r="C141" s="53"/>
      <c r="D141" s="54"/>
      <c r="E141" s="54"/>
      <c r="F141" s="55"/>
      <c r="G141" s="42">
        <f t="shared" si="47"/>
        <v>0</v>
      </c>
      <c r="H141" s="42">
        <f t="shared" si="48"/>
        <v>0</v>
      </c>
      <c r="I141" s="42">
        <f t="shared" si="49"/>
        <v>0</v>
      </c>
      <c r="J141" s="43">
        <f t="shared" si="50"/>
        <v>0</v>
      </c>
      <c r="K141" s="44">
        <f t="shared" si="45"/>
        <v>0</v>
      </c>
      <c r="L141" s="45">
        <f t="shared" si="46"/>
        <v>0</v>
      </c>
      <c r="M141" s="3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3"/>
    </row>
    <row r="142" spans="1:30" ht="14.25" customHeight="1" x14ac:dyDescent="0.25">
      <c r="A142" s="51"/>
      <c r="B142" s="52"/>
      <c r="C142" s="53"/>
      <c r="D142" s="54"/>
      <c r="E142" s="54"/>
      <c r="F142" s="55"/>
      <c r="G142" s="42">
        <f t="shared" si="47"/>
        <v>0</v>
      </c>
      <c r="H142" s="42">
        <f t="shared" si="48"/>
        <v>0</v>
      </c>
      <c r="I142" s="42">
        <f t="shared" si="49"/>
        <v>0</v>
      </c>
      <c r="J142" s="43">
        <f t="shared" si="50"/>
        <v>0</v>
      </c>
      <c r="K142" s="44">
        <f t="shared" si="45"/>
        <v>0</v>
      </c>
      <c r="L142" s="45">
        <f t="shared" si="46"/>
        <v>0</v>
      </c>
      <c r="M142" s="3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3"/>
    </row>
    <row r="143" spans="1:30" ht="14.25" customHeight="1" x14ac:dyDescent="0.25">
      <c r="A143" s="136" t="s">
        <v>22</v>
      </c>
      <c r="B143" s="28">
        <v>101</v>
      </c>
      <c r="C143" s="28">
        <v>1871</v>
      </c>
      <c r="D143" s="32">
        <v>67</v>
      </c>
      <c r="E143" s="32">
        <v>104</v>
      </c>
      <c r="F143" s="56">
        <v>154</v>
      </c>
      <c r="G143" s="31">
        <f>(SUM(G144:G153))/$G131</f>
        <v>0.20857772877618522</v>
      </c>
      <c r="H143" s="32">
        <f>SUM(H144:H153)</f>
        <v>16.91</v>
      </c>
      <c r="I143" s="32">
        <f>SUM(I144:I153)</f>
        <v>26.3</v>
      </c>
      <c r="J143" s="33">
        <f>SUM(J144:J153)</f>
        <v>38.94</v>
      </c>
      <c r="K143" s="34">
        <f t="shared" si="45"/>
        <v>101</v>
      </c>
      <c r="L143" s="35">
        <f t="shared" si="46"/>
        <v>707</v>
      </c>
      <c r="M143" s="3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3"/>
    </row>
    <row r="144" spans="1:30" ht="14.25" customHeight="1" x14ac:dyDescent="0.25">
      <c r="A144" s="101" t="s">
        <v>23</v>
      </c>
      <c r="B144" s="38">
        <v>25</v>
      </c>
      <c r="C144" s="53">
        <v>370</v>
      </c>
      <c r="D144" s="54">
        <v>12</v>
      </c>
      <c r="E144" s="54">
        <v>3</v>
      </c>
      <c r="F144" s="55">
        <v>66</v>
      </c>
      <c r="G144" s="42">
        <f t="shared" ref="G144:G153" si="51">C144*$B144/100</f>
        <v>92.5</v>
      </c>
      <c r="H144" s="42">
        <f t="shared" ref="H144:H153" si="52">D144*$B144/100</f>
        <v>3</v>
      </c>
      <c r="I144" s="42">
        <f t="shared" ref="I144:I153" si="53">E144*$B144/100</f>
        <v>0.75</v>
      </c>
      <c r="J144" s="43">
        <f t="shared" ref="J144:J153" si="54">F144*$B144/100</f>
        <v>16.5</v>
      </c>
      <c r="K144" s="44">
        <f t="shared" si="45"/>
        <v>25</v>
      </c>
      <c r="L144" s="45">
        <f t="shared" si="46"/>
        <v>175</v>
      </c>
      <c r="M144" s="3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3"/>
    </row>
    <row r="145" spans="1:30" ht="14.25" customHeight="1" x14ac:dyDescent="0.25">
      <c r="A145" s="101" t="s">
        <v>24</v>
      </c>
      <c r="B145" s="38">
        <v>25</v>
      </c>
      <c r="C145" s="53">
        <v>461</v>
      </c>
      <c r="D145" s="54">
        <v>23</v>
      </c>
      <c r="E145" s="54">
        <v>41</v>
      </c>
      <c r="F145" s="55">
        <v>0</v>
      </c>
      <c r="G145" s="42">
        <f t="shared" si="51"/>
        <v>115.25</v>
      </c>
      <c r="H145" s="42">
        <f t="shared" si="52"/>
        <v>5.75</v>
      </c>
      <c r="I145" s="42">
        <f t="shared" si="53"/>
        <v>10.25</v>
      </c>
      <c r="J145" s="43">
        <f t="shared" si="54"/>
        <v>0</v>
      </c>
      <c r="K145" s="44">
        <f t="shared" si="45"/>
        <v>25</v>
      </c>
      <c r="L145" s="45">
        <f t="shared" si="46"/>
        <v>175</v>
      </c>
      <c r="M145" s="3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3"/>
    </row>
    <row r="146" spans="1:30" ht="14.25" customHeight="1" x14ac:dyDescent="0.25">
      <c r="A146" s="101" t="s">
        <v>382</v>
      </c>
      <c r="B146" s="38">
        <v>15</v>
      </c>
      <c r="C146" s="53">
        <v>520</v>
      </c>
      <c r="D146" s="54">
        <v>16</v>
      </c>
      <c r="E146" s="54">
        <v>30</v>
      </c>
      <c r="F146" s="55">
        <v>44</v>
      </c>
      <c r="G146" s="42">
        <f t="shared" si="51"/>
        <v>78</v>
      </c>
      <c r="H146" s="42">
        <f t="shared" si="52"/>
        <v>2.4</v>
      </c>
      <c r="I146" s="42">
        <f t="shared" si="53"/>
        <v>4.5</v>
      </c>
      <c r="J146" s="43">
        <f t="shared" si="54"/>
        <v>6.6</v>
      </c>
      <c r="K146" s="44">
        <f t="shared" si="45"/>
        <v>15</v>
      </c>
      <c r="L146" s="45">
        <f t="shared" si="46"/>
        <v>105</v>
      </c>
      <c r="M146" s="3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3"/>
    </row>
    <row r="147" spans="1:30" ht="14.25" customHeight="1" x14ac:dyDescent="0.25">
      <c r="A147" s="101" t="s">
        <v>380</v>
      </c>
      <c r="B147" s="38">
        <v>36</v>
      </c>
      <c r="C147" s="53">
        <v>520</v>
      </c>
      <c r="D147" s="54">
        <v>16</v>
      </c>
      <c r="E147" s="54">
        <v>30</v>
      </c>
      <c r="F147" s="55">
        <v>44</v>
      </c>
      <c r="G147" s="42">
        <f t="shared" si="51"/>
        <v>187.2</v>
      </c>
      <c r="H147" s="42">
        <f t="shared" si="52"/>
        <v>5.76</v>
      </c>
      <c r="I147" s="42">
        <f t="shared" si="53"/>
        <v>10.8</v>
      </c>
      <c r="J147" s="43">
        <f t="shared" si="54"/>
        <v>15.84</v>
      </c>
      <c r="K147" s="44">
        <f t="shared" si="45"/>
        <v>36</v>
      </c>
      <c r="L147" s="45">
        <f t="shared" si="46"/>
        <v>252</v>
      </c>
      <c r="M147" s="3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3"/>
    </row>
    <row r="148" spans="1:30" ht="14.25" customHeight="1" x14ac:dyDescent="0.25">
      <c r="A148" s="37"/>
      <c r="B148" s="38"/>
      <c r="C148" s="47"/>
      <c r="D148" s="48"/>
      <c r="E148" s="48"/>
      <c r="F148" s="49"/>
      <c r="G148" s="42">
        <f t="shared" si="51"/>
        <v>0</v>
      </c>
      <c r="H148" s="42">
        <f t="shared" si="52"/>
        <v>0</v>
      </c>
      <c r="I148" s="42">
        <f t="shared" si="53"/>
        <v>0</v>
      </c>
      <c r="J148" s="43">
        <f t="shared" si="54"/>
        <v>0</v>
      </c>
      <c r="K148" s="44">
        <f t="shared" si="45"/>
        <v>0</v>
      </c>
      <c r="L148" s="45">
        <f t="shared" si="46"/>
        <v>0</v>
      </c>
      <c r="M148" s="3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3"/>
    </row>
    <row r="149" spans="1:30" ht="14.25" customHeight="1" x14ac:dyDescent="0.25">
      <c r="A149" s="51"/>
      <c r="B149" s="52"/>
      <c r="C149" s="53"/>
      <c r="D149" s="54"/>
      <c r="E149" s="54"/>
      <c r="F149" s="55"/>
      <c r="G149" s="42">
        <f t="shared" si="51"/>
        <v>0</v>
      </c>
      <c r="H149" s="42">
        <f t="shared" si="52"/>
        <v>0</v>
      </c>
      <c r="I149" s="42">
        <f t="shared" si="53"/>
        <v>0</v>
      </c>
      <c r="J149" s="43">
        <f t="shared" si="54"/>
        <v>0</v>
      </c>
      <c r="K149" s="44">
        <f t="shared" si="45"/>
        <v>0</v>
      </c>
      <c r="L149" s="45">
        <f t="shared" si="46"/>
        <v>0</v>
      </c>
      <c r="M149" s="3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3"/>
    </row>
    <row r="150" spans="1:30" ht="14.25" customHeight="1" x14ac:dyDescent="0.25">
      <c r="A150" s="51"/>
      <c r="B150" s="52"/>
      <c r="C150" s="53"/>
      <c r="D150" s="54"/>
      <c r="E150" s="54"/>
      <c r="F150" s="55"/>
      <c r="G150" s="42">
        <f t="shared" si="51"/>
        <v>0</v>
      </c>
      <c r="H150" s="42">
        <f t="shared" si="52"/>
        <v>0</v>
      </c>
      <c r="I150" s="42">
        <f t="shared" si="53"/>
        <v>0</v>
      </c>
      <c r="J150" s="43">
        <f t="shared" si="54"/>
        <v>0</v>
      </c>
      <c r="K150" s="44">
        <f t="shared" si="45"/>
        <v>0</v>
      </c>
      <c r="L150" s="45">
        <f t="shared" si="46"/>
        <v>0</v>
      </c>
      <c r="M150" s="3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3"/>
    </row>
    <row r="151" spans="1:30" ht="14.25" customHeight="1" x14ac:dyDescent="0.25">
      <c r="A151" s="51"/>
      <c r="B151" s="52"/>
      <c r="C151" s="53"/>
      <c r="D151" s="54"/>
      <c r="E151" s="54"/>
      <c r="F151" s="55"/>
      <c r="G151" s="42">
        <f t="shared" si="51"/>
        <v>0</v>
      </c>
      <c r="H151" s="42">
        <f t="shared" si="52"/>
        <v>0</v>
      </c>
      <c r="I151" s="42">
        <f t="shared" si="53"/>
        <v>0</v>
      </c>
      <c r="J151" s="43">
        <f t="shared" si="54"/>
        <v>0</v>
      </c>
      <c r="K151" s="44">
        <f t="shared" si="45"/>
        <v>0</v>
      </c>
      <c r="L151" s="45">
        <f t="shared" si="46"/>
        <v>0</v>
      </c>
      <c r="M151" s="3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3"/>
    </row>
    <row r="152" spans="1:30" ht="14.25" customHeight="1" x14ac:dyDescent="0.25">
      <c r="A152" s="51"/>
      <c r="B152" s="52"/>
      <c r="C152" s="53"/>
      <c r="D152" s="54"/>
      <c r="E152" s="54"/>
      <c r="F152" s="55"/>
      <c r="G152" s="42">
        <f t="shared" si="51"/>
        <v>0</v>
      </c>
      <c r="H152" s="42">
        <f t="shared" si="52"/>
        <v>0</v>
      </c>
      <c r="I152" s="42">
        <f t="shared" si="53"/>
        <v>0</v>
      </c>
      <c r="J152" s="43">
        <f t="shared" si="54"/>
        <v>0</v>
      </c>
      <c r="K152" s="44">
        <f t="shared" si="45"/>
        <v>0</v>
      </c>
      <c r="L152" s="45">
        <f t="shared" si="46"/>
        <v>0</v>
      </c>
      <c r="M152" s="3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3"/>
    </row>
    <row r="153" spans="1:30" ht="14.25" customHeight="1" x14ac:dyDescent="0.25">
      <c r="A153" s="51"/>
      <c r="B153" s="52"/>
      <c r="C153" s="53"/>
      <c r="D153" s="54"/>
      <c r="E153" s="54"/>
      <c r="F153" s="55"/>
      <c r="G153" s="42">
        <f t="shared" si="51"/>
        <v>0</v>
      </c>
      <c r="H153" s="42">
        <f t="shared" si="52"/>
        <v>0</v>
      </c>
      <c r="I153" s="42">
        <f t="shared" si="53"/>
        <v>0</v>
      </c>
      <c r="J153" s="43">
        <f t="shared" si="54"/>
        <v>0</v>
      </c>
      <c r="K153" s="44">
        <f t="shared" si="45"/>
        <v>0</v>
      </c>
      <c r="L153" s="45">
        <f t="shared" si="46"/>
        <v>0</v>
      </c>
      <c r="M153" s="3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3"/>
    </row>
    <row r="154" spans="1:30" ht="14.25" customHeight="1" x14ac:dyDescent="0.25">
      <c r="A154" s="136" t="s">
        <v>27</v>
      </c>
      <c r="B154" s="28">
        <v>85</v>
      </c>
      <c r="C154" s="28">
        <v>1347</v>
      </c>
      <c r="D154" s="32">
        <v>39</v>
      </c>
      <c r="E154" s="32">
        <v>71</v>
      </c>
      <c r="F154" s="56">
        <v>132</v>
      </c>
      <c r="G154" s="31">
        <f>(SUM(G155:G159))/$G131</f>
        <v>0.16240352811466371</v>
      </c>
      <c r="H154" s="32">
        <f>SUM(H155:H159)</f>
        <v>8.9</v>
      </c>
      <c r="I154" s="32">
        <f>SUM(I155:I159)</f>
        <v>16.25</v>
      </c>
      <c r="J154" s="32">
        <f>SUM(J155:J159)</f>
        <v>44.75</v>
      </c>
      <c r="K154" s="34">
        <f t="shared" si="45"/>
        <v>85</v>
      </c>
      <c r="L154" s="35">
        <f t="shared" si="46"/>
        <v>595</v>
      </c>
      <c r="M154" s="25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3"/>
    </row>
    <row r="155" spans="1:30" ht="14.25" customHeight="1" x14ac:dyDescent="0.25">
      <c r="A155" s="101" t="s">
        <v>376</v>
      </c>
      <c r="B155" s="38">
        <v>50</v>
      </c>
      <c r="C155" s="59">
        <v>412</v>
      </c>
      <c r="D155" s="60">
        <v>5</v>
      </c>
      <c r="E155" s="60">
        <v>11</v>
      </c>
      <c r="F155" s="61">
        <v>71</v>
      </c>
      <c r="G155" s="42">
        <f t="shared" ref="G155:J159" si="55">C155*$B155/100</f>
        <v>206</v>
      </c>
      <c r="H155" s="42">
        <f t="shared" si="55"/>
        <v>2.5</v>
      </c>
      <c r="I155" s="42">
        <f t="shared" si="55"/>
        <v>5.5</v>
      </c>
      <c r="J155" s="43">
        <f t="shared" si="55"/>
        <v>35.5</v>
      </c>
      <c r="K155" s="44">
        <f t="shared" si="45"/>
        <v>50</v>
      </c>
      <c r="L155" s="45">
        <f t="shared" si="46"/>
        <v>350</v>
      </c>
      <c r="M155" s="3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3"/>
    </row>
    <row r="156" spans="1:30" ht="14.25" customHeight="1" x14ac:dyDescent="0.25">
      <c r="A156" s="101" t="s">
        <v>381</v>
      </c>
      <c r="B156" s="38">
        <v>15</v>
      </c>
      <c r="C156" s="59">
        <v>495</v>
      </c>
      <c r="D156" s="60">
        <v>8</v>
      </c>
      <c r="E156" s="60">
        <v>25</v>
      </c>
      <c r="F156" s="61">
        <v>59</v>
      </c>
      <c r="G156" s="42">
        <f t="shared" si="55"/>
        <v>74.25</v>
      </c>
      <c r="H156" s="42">
        <f t="shared" si="55"/>
        <v>1.2</v>
      </c>
      <c r="I156" s="42">
        <f t="shared" si="55"/>
        <v>3.75</v>
      </c>
      <c r="J156" s="43">
        <f t="shared" si="55"/>
        <v>8.85</v>
      </c>
      <c r="K156" s="44">
        <f t="shared" si="45"/>
        <v>15</v>
      </c>
      <c r="L156" s="45">
        <f t="shared" si="46"/>
        <v>105</v>
      </c>
      <c r="M156" s="3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3"/>
    </row>
    <row r="157" spans="1:30" ht="14.25" customHeight="1" x14ac:dyDescent="0.25">
      <c r="A157" s="101" t="s">
        <v>377</v>
      </c>
      <c r="B157" s="38">
        <v>20</v>
      </c>
      <c r="C157" s="59">
        <v>440</v>
      </c>
      <c r="D157" s="60">
        <v>26</v>
      </c>
      <c r="E157" s="60">
        <v>35</v>
      </c>
      <c r="F157" s="61">
        <v>2</v>
      </c>
      <c r="G157" s="42">
        <f t="shared" si="55"/>
        <v>88</v>
      </c>
      <c r="H157" s="42">
        <f t="shared" si="55"/>
        <v>5.2</v>
      </c>
      <c r="I157" s="42">
        <f t="shared" si="55"/>
        <v>7</v>
      </c>
      <c r="J157" s="43">
        <f t="shared" si="55"/>
        <v>0.4</v>
      </c>
      <c r="K157" s="44">
        <f t="shared" si="45"/>
        <v>20</v>
      </c>
      <c r="L157" s="45">
        <f t="shared" si="46"/>
        <v>140</v>
      </c>
      <c r="M157" s="3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3"/>
    </row>
    <row r="158" spans="1:30" ht="14.25" customHeight="1" x14ac:dyDescent="0.25">
      <c r="A158" s="51"/>
      <c r="B158" s="52"/>
      <c r="C158" s="59"/>
      <c r="D158" s="60"/>
      <c r="E158" s="60"/>
      <c r="F158" s="61"/>
      <c r="G158" s="42">
        <f t="shared" si="55"/>
        <v>0</v>
      </c>
      <c r="H158" s="42">
        <f t="shared" si="55"/>
        <v>0</v>
      </c>
      <c r="I158" s="42">
        <f t="shared" si="55"/>
        <v>0</v>
      </c>
      <c r="J158" s="43">
        <f t="shared" si="55"/>
        <v>0</v>
      </c>
      <c r="K158" s="44">
        <f t="shared" si="45"/>
        <v>0</v>
      </c>
      <c r="L158" s="45">
        <f t="shared" si="46"/>
        <v>0</v>
      </c>
      <c r="M158" s="3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3"/>
    </row>
    <row r="159" spans="1:30" ht="14.25" customHeight="1" x14ac:dyDescent="0.25">
      <c r="A159" s="51"/>
      <c r="B159" s="52"/>
      <c r="C159" s="53"/>
      <c r="D159" s="54"/>
      <c r="E159" s="54"/>
      <c r="F159" s="55"/>
      <c r="G159" s="42">
        <f t="shared" si="55"/>
        <v>0</v>
      </c>
      <c r="H159" s="42">
        <f t="shared" si="55"/>
        <v>0</v>
      </c>
      <c r="I159" s="42">
        <f t="shared" si="55"/>
        <v>0</v>
      </c>
      <c r="J159" s="43">
        <f t="shared" si="55"/>
        <v>0</v>
      </c>
      <c r="K159" s="44">
        <f t="shared" si="45"/>
        <v>0</v>
      </c>
      <c r="L159" s="45">
        <f t="shared" si="46"/>
        <v>0</v>
      </c>
      <c r="M159" s="3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3"/>
    </row>
    <row r="160" spans="1:30" ht="14.25" customHeight="1" x14ac:dyDescent="0.25">
      <c r="A160" s="136" t="s">
        <v>29</v>
      </c>
      <c r="B160" s="28">
        <v>231</v>
      </c>
      <c r="C160" s="28">
        <v>2220</v>
      </c>
      <c r="D160" s="32">
        <v>66</v>
      </c>
      <c r="E160" s="32">
        <v>77</v>
      </c>
      <c r="F160" s="56">
        <v>299</v>
      </c>
      <c r="G160" s="31">
        <f>(SUM(G161:G170))/$G131</f>
        <v>0.34575523704520394</v>
      </c>
      <c r="H160" s="32">
        <f>SUM(H161:H170)</f>
        <v>26.82</v>
      </c>
      <c r="I160" s="32">
        <f>SUM(I161:I170)</f>
        <v>28.450000000000003</v>
      </c>
      <c r="J160" s="56">
        <f>SUM(J161:J170)</f>
        <v>98.460000000000008</v>
      </c>
      <c r="K160" s="34">
        <f t="shared" si="45"/>
        <v>231</v>
      </c>
      <c r="L160" s="35">
        <f t="shared" si="46"/>
        <v>1617</v>
      </c>
      <c r="M160" s="25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3"/>
    </row>
    <row r="161" spans="1:30" ht="14.25" customHeight="1" x14ac:dyDescent="0.25">
      <c r="A161" s="101" t="s">
        <v>378</v>
      </c>
      <c r="B161" s="38">
        <v>69</v>
      </c>
      <c r="C161" s="39">
        <v>350</v>
      </c>
      <c r="D161" s="40">
        <v>8</v>
      </c>
      <c r="E161" s="40">
        <v>0</v>
      </c>
      <c r="F161" s="41">
        <v>74</v>
      </c>
      <c r="G161" s="42">
        <f t="shared" ref="G161:G170" si="56">C161*$B161/100</f>
        <v>241.5</v>
      </c>
      <c r="H161" s="42">
        <f t="shared" ref="H161:H170" si="57">D161*$B161/100</f>
        <v>5.52</v>
      </c>
      <c r="I161" s="42">
        <f t="shared" ref="I161:I170" si="58">E161*$B161/100</f>
        <v>0</v>
      </c>
      <c r="J161" s="43">
        <f t="shared" ref="J161:J170" si="59">F161*$B161/100</f>
        <v>51.06</v>
      </c>
      <c r="K161" s="44">
        <f t="shared" si="45"/>
        <v>69</v>
      </c>
      <c r="L161" s="45">
        <f t="shared" si="46"/>
        <v>483</v>
      </c>
      <c r="M161" s="3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3"/>
    </row>
    <row r="162" spans="1:30" ht="14.25" customHeight="1" x14ac:dyDescent="0.25">
      <c r="A162" s="101" t="s">
        <v>39</v>
      </c>
      <c r="B162" s="38">
        <v>70</v>
      </c>
      <c r="C162" s="47">
        <v>230</v>
      </c>
      <c r="D162" s="48">
        <v>17</v>
      </c>
      <c r="E162" s="48">
        <v>18</v>
      </c>
      <c r="F162" s="49">
        <v>0</v>
      </c>
      <c r="G162" s="42">
        <f t="shared" si="56"/>
        <v>161</v>
      </c>
      <c r="H162" s="42">
        <f t="shared" si="57"/>
        <v>11.9</v>
      </c>
      <c r="I162" s="42">
        <f t="shared" si="58"/>
        <v>12.6</v>
      </c>
      <c r="J162" s="43">
        <f t="shared" si="59"/>
        <v>0</v>
      </c>
      <c r="K162" s="44">
        <f t="shared" si="45"/>
        <v>70</v>
      </c>
      <c r="L162" s="45">
        <f t="shared" si="46"/>
        <v>490</v>
      </c>
      <c r="M162" s="3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3"/>
    </row>
    <row r="163" spans="1:30" ht="14.25" customHeight="1" x14ac:dyDescent="0.25">
      <c r="A163" s="101" t="s">
        <v>23</v>
      </c>
      <c r="B163" s="38">
        <v>25</v>
      </c>
      <c r="C163" s="47">
        <v>370</v>
      </c>
      <c r="D163" s="48">
        <v>12</v>
      </c>
      <c r="E163" s="48">
        <v>3</v>
      </c>
      <c r="F163" s="49">
        <v>66</v>
      </c>
      <c r="G163" s="42">
        <f t="shared" si="56"/>
        <v>92.5</v>
      </c>
      <c r="H163" s="42">
        <f t="shared" si="57"/>
        <v>3</v>
      </c>
      <c r="I163" s="42">
        <f t="shared" si="58"/>
        <v>0.75</v>
      </c>
      <c r="J163" s="43">
        <f t="shared" si="59"/>
        <v>16.5</v>
      </c>
      <c r="K163" s="44">
        <f t="shared" si="45"/>
        <v>25</v>
      </c>
      <c r="L163" s="45">
        <f t="shared" si="46"/>
        <v>175</v>
      </c>
      <c r="M163" s="3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3"/>
    </row>
    <row r="164" spans="1:30" ht="14.25" customHeight="1" x14ac:dyDescent="0.25">
      <c r="A164" s="101" t="s">
        <v>21</v>
      </c>
      <c r="B164" s="38">
        <v>20</v>
      </c>
      <c r="C164" s="53">
        <v>370</v>
      </c>
      <c r="D164" s="54">
        <v>25</v>
      </c>
      <c r="E164" s="54">
        <v>30</v>
      </c>
      <c r="F164" s="55">
        <v>0</v>
      </c>
      <c r="G164" s="42">
        <f t="shared" si="56"/>
        <v>74</v>
      </c>
      <c r="H164" s="42">
        <f t="shared" si="57"/>
        <v>5</v>
      </c>
      <c r="I164" s="42">
        <f t="shared" si="58"/>
        <v>6</v>
      </c>
      <c r="J164" s="43">
        <f t="shared" si="59"/>
        <v>0</v>
      </c>
      <c r="K164" s="44">
        <f t="shared" si="45"/>
        <v>20</v>
      </c>
      <c r="L164" s="45">
        <f t="shared" si="46"/>
        <v>140</v>
      </c>
      <c r="M164" s="50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3"/>
    </row>
    <row r="165" spans="1:30" ht="14.25" customHeight="1" x14ac:dyDescent="0.25">
      <c r="A165" s="101" t="s">
        <v>25</v>
      </c>
      <c r="B165" s="38">
        <v>2</v>
      </c>
      <c r="C165" s="47">
        <v>0</v>
      </c>
      <c r="D165" s="48">
        <v>0</v>
      </c>
      <c r="E165" s="48">
        <v>0</v>
      </c>
      <c r="F165" s="49">
        <v>0</v>
      </c>
      <c r="G165" s="42">
        <f t="shared" si="56"/>
        <v>0</v>
      </c>
      <c r="H165" s="42">
        <f t="shared" si="57"/>
        <v>0</v>
      </c>
      <c r="I165" s="42">
        <f t="shared" si="58"/>
        <v>0</v>
      </c>
      <c r="J165" s="43">
        <f t="shared" si="59"/>
        <v>0</v>
      </c>
      <c r="K165" s="44">
        <f t="shared" si="45"/>
        <v>2</v>
      </c>
      <c r="L165" s="45">
        <f t="shared" si="46"/>
        <v>14</v>
      </c>
      <c r="M165" s="3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3"/>
    </row>
    <row r="166" spans="1:30" ht="14.25" customHeight="1" x14ac:dyDescent="0.25">
      <c r="A166" s="101" t="s">
        <v>34</v>
      </c>
      <c r="B166" s="38">
        <v>35</v>
      </c>
      <c r="C166" s="47">
        <v>500</v>
      </c>
      <c r="D166" s="48">
        <v>4</v>
      </c>
      <c r="E166" s="48">
        <v>26</v>
      </c>
      <c r="F166" s="49">
        <v>60</v>
      </c>
      <c r="G166" s="42">
        <f t="shared" si="56"/>
        <v>175</v>
      </c>
      <c r="H166" s="42">
        <f t="shared" si="57"/>
        <v>1.4</v>
      </c>
      <c r="I166" s="42">
        <f t="shared" si="58"/>
        <v>9.1</v>
      </c>
      <c r="J166" s="43">
        <f t="shared" si="59"/>
        <v>21</v>
      </c>
      <c r="K166" s="44">
        <f t="shared" si="45"/>
        <v>35</v>
      </c>
      <c r="L166" s="45">
        <f t="shared" si="46"/>
        <v>245</v>
      </c>
      <c r="M166" s="3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3"/>
    </row>
    <row r="167" spans="1:30" ht="14.25" customHeight="1" x14ac:dyDescent="0.25">
      <c r="A167" s="101" t="s">
        <v>26</v>
      </c>
      <c r="B167" s="38">
        <v>10</v>
      </c>
      <c r="C167" s="47">
        <v>400</v>
      </c>
      <c r="D167" s="48">
        <v>0</v>
      </c>
      <c r="E167" s="48">
        <v>0</v>
      </c>
      <c r="F167" s="49">
        <v>99</v>
      </c>
      <c r="G167" s="42">
        <f t="shared" si="56"/>
        <v>40</v>
      </c>
      <c r="H167" s="42">
        <f t="shared" si="57"/>
        <v>0</v>
      </c>
      <c r="I167" s="42">
        <f t="shared" si="58"/>
        <v>0</v>
      </c>
      <c r="J167" s="43">
        <f t="shared" si="59"/>
        <v>9.9</v>
      </c>
      <c r="K167" s="44">
        <f t="shared" si="45"/>
        <v>10</v>
      </c>
      <c r="L167" s="45">
        <f t="shared" si="46"/>
        <v>70</v>
      </c>
      <c r="M167" s="3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3"/>
    </row>
    <row r="168" spans="1:30" ht="14.25" customHeight="1" x14ac:dyDescent="0.25">
      <c r="A168" s="51"/>
      <c r="B168" s="52"/>
      <c r="C168" s="62"/>
      <c r="D168" s="63"/>
      <c r="E168" s="63"/>
      <c r="F168" s="64"/>
      <c r="G168" s="42">
        <f t="shared" si="56"/>
        <v>0</v>
      </c>
      <c r="H168" s="42">
        <f t="shared" si="57"/>
        <v>0</v>
      </c>
      <c r="I168" s="42">
        <f t="shared" si="58"/>
        <v>0</v>
      </c>
      <c r="J168" s="43">
        <f t="shared" si="59"/>
        <v>0</v>
      </c>
      <c r="K168" s="44">
        <f t="shared" si="45"/>
        <v>0</v>
      </c>
      <c r="L168" s="45">
        <f t="shared" si="46"/>
        <v>0</v>
      </c>
      <c r="M168" s="3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3"/>
    </row>
    <row r="169" spans="1:30" ht="14.25" customHeight="1" x14ac:dyDescent="0.25">
      <c r="A169" s="51"/>
      <c r="B169" s="52"/>
      <c r="C169" s="62"/>
      <c r="D169" s="63"/>
      <c r="E169" s="63"/>
      <c r="F169" s="64"/>
      <c r="G169" s="42">
        <f t="shared" si="56"/>
        <v>0</v>
      </c>
      <c r="H169" s="42">
        <f t="shared" si="57"/>
        <v>0</v>
      </c>
      <c r="I169" s="42">
        <f t="shared" si="58"/>
        <v>0</v>
      </c>
      <c r="J169" s="43">
        <f t="shared" si="59"/>
        <v>0</v>
      </c>
      <c r="K169" s="44">
        <f t="shared" si="45"/>
        <v>0</v>
      </c>
      <c r="L169" s="45">
        <f t="shared" si="46"/>
        <v>0</v>
      </c>
      <c r="M169" s="3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3"/>
    </row>
    <row r="170" spans="1:30" ht="14.25" customHeight="1" x14ac:dyDescent="0.25">
      <c r="A170" s="37"/>
      <c r="B170" s="38"/>
      <c r="C170" s="47"/>
      <c r="D170" s="48"/>
      <c r="E170" s="48"/>
      <c r="F170" s="49"/>
      <c r="G170" s="70">
        <f t="shared" si="56"/>
        <v>0</v>
      </c>
      <c r="H170" s="70">
        <f t="shared" si="57"/>
        <v>0</v>
      </c>
      <c r="I170" s="70">
        <f t="shared" si="58"/>
        <v>0</v>
      </c>
      <c r="J170" s="71">
        <f t="shared" si="59"/>
        <v>0</v>
      </c>
      <c r="K170" s="72">
        <f t="shared" si="45"/>
        <v>0</v>
      </c>
      <c r="L170" s="73">
        <f t="shared" si="46"/>
        <v>0</v>
      </c>
      <c r="M170" s="3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3"/>
    </row>
    <row r="171" spans="1:30" ht="14.25" customHeight="1" x14ac:dyDescent="0.25">
      <c r="A171" s="115"/>
      <c r="B171" s="116"/>
      <c r="C171" s="116"/>
      <c r="D171" s="116"/>
      <c r="E171" s="126"/>
      <c r="F171" s="127" t="s">
        <v>31</v>
      </c>
      <c r="G171" s="126"/>
      <c r="H171" s="74">
        <f>ROUND(H131/(($H131+$I131+$J131)/6),2)</f>
        <v>0.95</v>
      </c>
      <c r="I171" s="74">
        <f>ROUND(I131/(($H131+$I131+$J131)/6),2)</f>
        <v>1.2</v>
      </c>
      <c r="J171" s="75">
        <f>ROUND(J131/(($H131+$I131+$J131)/6),2)</f>
        <v>3.85</v>
      </c>
      <c r="K171" s="128" t="s">
        <v>52</v>
      </c>
      <c r="L171" s="112"/>
      <c r="M171" s="7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3"/>
    </row>
    <row r="172" spans="1:30" ht="14.25" customHeight="1" x14ac:dyDescent="0.25">
      <c r="A172" s="129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57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3"/>
    </row>
    <row r="173" spans="1:30" ht="14.2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2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3"/>
    </row>
    <row r="174" spans="1:30" ht="14.2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2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3"/>
    </row>
    <row r="175" spans="1:30" ht="14.25" customHeight="1" x14ac:dyDescent="0.25">
      <c r="A175" s="88" t="s">
        <v>53</v>
      </c>
      <c r="B175" s="78">
        <f>SUM(B176,B187,B198,B204)</f>
        <v>421</v>
      </c>
      <c r="C175" s="78">
        <f>SUM(C176,C187,C198,C204)</f>
        <v>4640</v>
      </c>
      <c r="D175" s="79">
        <f>SUM(D176,D187,D198,D204)</f>
        <v>141</v>
      </c>
      <c r="E175" s="79">
        <f>SUM(E176,E187,E198,E204)</f>
        <v>177</v>
      </c>
      <c r="F175" s="80">
        <f>SUM(F176,F187,F198,F204)</f>
        <v>606</v>
      </c>
      <c r="G175" s="81">
        <f>SUM(G177:G186,G188:G197,G199:G203,G205:G214)</f>
        <v>1594.9</v>
      </c>
      <c r="H175" s="82">
        <f>SUM(H176,H187,H198,H204)</f>
        <v>48.25</v>
      </c>
      <c r="I175" s="82">
        <f>SUM(I176,I187,I198,I204)</f>
        <v>56.819999999999993</v>
      </c>
      <c r="J175" s="77">
        <f>SUM(J176,J187,J198,J204)</f>
        <v>218.55</v>
      </c>
      <c r="K175" s="83">
        <f t="shared" ref="K175:K214" si="60">B175</f>
        <v>421</v>
      </c>
      <c r="L175" s="84">
        <f t="shared" ref="L175:L214" si="61">K175*$L$3</f>
        <v>2947</v>
      </c>
      <c r="M175" s="25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3"/>
    </row>
    <row r="176" spans="1:30" ht="14.25" customHeight="1" x14ac:dyDescent="0.25">
      <c r="A176" s="27" t="s">
        <v>54</v>
      </c>
      <c r="B176" s="28">
        <f>SUM(B177:B186)</f>
        <v>131</v>
      </c>
      <c r="C176" s="28">
        <f>SUM(C177:C186)</f>
        <v>1350</v>
      </c>
      <c r="D176" s="29">
        <f>SUM(D177:D186)</f>
        <v>35</v>
      </c>
      <c r="E176" s="29">
        <f>SUM(E177:E186)</f>
        <v>39</v>
      </c>
      <c r="F176" s="30">
        <f>SUM(F177:F186)</f>
        <v>209</v>
      </c>
      <c r="G176" s="31">
        <f>(SUM(G177:G186))/$G175</f>
        <v>0.27638096432378206</v>
      </c>
      <c r="H176" s="32">
        <f>SUM(H177:H186)</f>
        <v>10.75</v>
      </c>
      <c r="I176" s="32">
        <f>SUM(I177:I186)</f>
        <v>12.329999999999998</v>
      </c>
      <c r="J176" s="33">
        <f>SUM(J177:J186)</f>
        <v>69.570000000000007</v>
      </c>
      <c r="K176" s="34">
        <f t="shared" si="60"/>
        <v>131</v>
      </c>
      <c r="L176" s="35">
        <f t="shared" si="61"/>
        <v>917</v>
      </c>
      <c r="M176" s="3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3"/>
    </row>
    <row r="177" spans="1:30" ht="14.25" customHeight="1" x14ac:dyDescent="0.25">
      <c r="A177" s="37" t="s">
        <v>30</v>
      </c>
      <c r="B177" s="38">
        <v>50</v>
      </c>
      <c r="C177" s="39">
        <v>350</v>
      </c>
      <c r="D177" s="40">
        <v>8</v>
      </c>
      <c r="E177" s="40">
        <v>0</v>
      </c>
      <c r="F177" s="41">
        <v>78</v>
      </c>
      <c r="G177" s="42">
        <f t="shared" ref="G177:G186" si="62">C177*$B177/100</f>
        <v>175</v>
      </c>
      <c r="H177" s="42">
        <f t="shared" ref="H177:H186" si="63">D177*$B177/100</f>
        <v>4</v>
      </c>
      <c r="I177" s="42">
        <f t="shared" ref="I177:I186" si="64">E177*$B177/100</f>
        <v>0</v>
      </c>
      <c r="J177" s="43">
        <f t="shared" ref="J177:J186" si="65">F177*$B177/100</f>
        <v>39</v>
      </c>
      <c r="K177" s="44">
        <f t="shared" si="60"/>
        <v>50</v>
      </c>
      <c r="L177" s="45">
        <f t="shared" si="61"/>
        <v>350</v>
      </c>
      <c r="M177" s="50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3"/>
    </row>
    <row r="178" spans="1:30" ht="14.25" customHeight="1" x14ac:dyDescent="0.25">
      <c r="A178" s="37" t="s">
        <v>19</v>
      </c>
      <c r="B178" s="38">
        <v>39</v>
      </c>
      <c r="C178" s="47">
        <v>340</v>
      </c>
      <c r="D178" s="48">
        <v>7</v>
      </c>
      <c r="E178" s="48">
        <v>9</v>
      </c>
      <c r="F178" s="49">
        <v>55</v>
      </c>
      <c r="G178" s="42">
        <f t="shared" si="62"/>
        <v>132.6</v>
      </c>
      <c r="H178" s="42">
        <f t="shared" si="63"/>
        <v>2.73</v>
      </c>
      <c r="I178" s="42">
        <f t="shared" si="64"/>
        <v>3.51</v>
      </c>
      <c r="J178" s="43">
        <f t="shared" si="65"/>
        <v>21.45</v>
      </c>
      <c r="K178" s="44">
        <f t="shared" si="60"/>
        <v>39</v>
      </c>
      <c r="L178" s="45">
        <f t="shared" si="61"/>
        <v>273</v>
      </c>
      <c r="M178" s="50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3"/>
    </row>
    <row r="179" spans="1:30" ht="14.25" customHeight="1" x14ac:dyDescent="0.25">
      <c r="A179" s="100" t="s">
        <v>20</v>
      </c>
      <c r="B179" s="38">
        <v>12</v>
      </c>
      <c r="C179" s="106">
        <v>360</v>
      </c>
      <c r="D179" s="107">
        <v>11</v>
      </c>
      <c r="E179" s="107">
        <v>1</v>
      </c>
      <c r="F179" s="108">
        <v>76</v>
      </c>
      <c r="G179" s="42">
        <f t="shared" si="62"/>
        <v>43.2</v>
      </c>
      <c r="H179" s="42">
        <f t="shared" si="63"/>
        <v>1.32</v>
      </c>
      <c r="I179" s="42">
        <f t="shared" si="64"/>
        <v>0.12</v>
      </c>
      <c r="J179" s="43">
        <f t="shared" si="65"/>
        <v>9.1199999999999992</v>
      </c>
      <c r="K179" s="44">
        <f t="shared" si="60"/>
        <v>12</v>
      </c>
      <c r="L179" s="45">
        <f t="shared" si="61"/>
        <v>84</v>
      </c>
      <c r="M179" s="50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3"/>
    </row>
    <row r="180" spans="1:30" ht="14.25" customHeight="1" x14ac:dyDescent="0.25">
      <c r="A180" s="100" t="s">
        <v>392</v>
      </c>
      <c r="B180" s="38">
        <v>30</v>
      </c>
      <c r="C180" s="47">
        <v>300</v>
      </c>
      <c r="D180" s="48">
        <v>9</v>
      </c>
      <c r="E180" s="48">
        <v>29</v>
      </c>
      <c r="F180" s="49">
        <v>0</v>
      </c>
      <c r="G180" s="42">
        <f t="shared" si="62"/>
        <v>90</v>
      </c>
      <c r="H180" s="42">
        <f t="shared" si="63"/>
        <v>2.7</v>
      </c>
      <c r="I180" s="42">
        <f t="shared" si="64"/>
        <v>8.6999999999999993</v>
      </c>
      <c r="J180" s="43">
        <f t="shared" si="65"/>
        <v>0</v>
      </c>
      <c r="K180" s="44">
        <f t="shared" si="60"/>
        <v>30</v>
      </c>
      <c r="L180" s="45">
        <f t="shared" si="61"/>
        <v>210</v>
      </c>
      <c r="M180" s="50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3"/>
    </row>
    <row r="181" spans="1:30" ht="14.25" customHeight="1" x14ac:dyDescent="0.25">
      <c r="A181" s="51"/>
      <c r="B181" s="52"/>
      <c r="C181" s="53"/>
      <c r="D181" s="54"/>
      <c r="E181" s="54"/>
      <c r="F181" s="55"/>
      <c r="G181" s="42">
        <f t="shared" si="62"/>
        <v>0</v>
      </c>
      <c r="H181" s="42">
        <f t="shared" si="63"/>
        <v>0</v>
      </c>
      <c r="I181" s="42">
        <f t="shared" si="64"/>
        <v>0</v>
      </c>
      <c r="J181" s="43">
        <f t="shared" si="65"/>
        <v>0</v>
      </c>
      <c r="K181" s="44">
        <f t="shared" si="60"/>
        <v>0</v>
      </c>
      <c r="L181" s="45">
        <f t="shared" si="61"/>
        <v>0</v>
      </c>
      <c r="M181" s="3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3"/>
    </row>
    <row r="182" spans="1:30" ht="14.25" customHeight="1" x14ac:dyDescent="0.25">
      <c r="A182" s="51"/>
      <c r="B182" s="52"/>
      <c r="C182" s="53"/>
      <c r="D182" s="54"/>
      <c r="E182" s="54"/>
      <c r="F182" s="55"/>
      <c r="G182" s="42">
        <f t="shared" si="62"/>
        <v>0</v>
      </c>
      <c r="H182" s="42">
        <f t="shared" si="63"/>
        <v>0</v>
      </c>
      <c r="I182" s="42">
        <f t="shared" si="64"/>
        <v>0</v>
      </c>
      <c r="J182" s="43">
        <f t="shared" si="65"/>
        <v>0</v>
      </c>
      <c r="K182" s="44">
        <f t="shared" si="60"/>
        <v>0</v>
      </c>
      <c r="L182" s="45">
        <f t="shared" si="61"/>
        <v>0</v>
      </c>
      <c r="M182" s="3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3"/>
    </row>
    <row r="183" spans="1:30" ht="14.25" customHeight="1" x14ac:dyDescent="0.25">
      <c r="A183" s="51"/>
      <c r="B183" s="52"/>
      <c r="C183" s="53"/>
      <c r="D183" s="54"/>
      <c r="E183" s="54"/>
      <c r="F183" s="55"/>
      <c r="G183" s="42">
        <f t="shared" si="62"/>
        <v>0</v>
      </c>
      <c r="H183" s="42">
        <f t="shared" si="63"/>
        <v>0</v>
      </c>
      <c r="I183" s="42">
        <f t="shared" si="64"/>
        <v>0</v>
      </c>
      <c r="J183" s="43">
        <f t="shared" si="65"/>
        <v>0</v>
      </c>
      <c r="K183" s="44">
        <f t="shared" si="60"/>
        <v>0</v>
      </c>
      <c r="L183" s="45">
        <f t="shared" si="61"/>
        <v>0</v>
      </c>
      <c r="M183" s="3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3"/>
    </row>
    <row r="184" spans="1:30" ht="14.25" customHeight="1" x14ac:dyDescent="0.25">
      <c r="A184" s="51"/>
      <c r="B184" s="52"/>
      <c r="C184" s="53"/>
      <c r="D184" s="54"/>
      <c r="E184" s="54"/>
      <c r="F184" s="55"/>
      <c r="G184" s="42">
        <f t="shared" si="62"/>
        <v>0</v>
      </c>
      <c r="H184" s="42">
        <f t="shared" si="63"/>
        <v>0</v>
      </c>
      <c r="I184" s="42">
        <f t="shared" si="64"/>
        <v>0</v>
      </c>
      <c r="J184" s="43">
        <f t="shared" si="65"/>
        <v>0</v>
      </c>
      <c r="K184" s="44">
        <f t="shared" si="60"/>
        <v>0</v>
      </c>
      <c r="L184" s="45">
        <f t="shared" si="61"/>
        <v>0</v>
      </c>
      <c r="M184" s="3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3"/>
    </row>
    <row r="185" spans="1:30" ht="14.25" customHeight="1" x14ac:dyDescent="0.25">
      <c r="A185" s="51"/>
      <c r="B185" s="52"/>
      <c r="C185" s="53"/>
      <c r="D185" s="54"/>
      <c r="E185" s="54"/>
      <c r="F185" s="55"/>
      <c r="G185" s="42">
        <f t="shared" si="62"/>
        <v>0</v>
      </c>
      <c r="H185" s="42">
        <f t="shared" si="63"/>
        <v>0</v>
      </c>
      <c r="I185" s="42">
        <f t="shared" si="64"/>
        <v>0</v>
      </c>
      <c r="J185" s="43">
        <f t="shared" si="65"/>
        <v>0</v>
      </c>
      <c r="K185" s="44">
        <f t="shared" si="60"/>
        <v>0</v>
      </c>
      <c r="L185" s="45">
        <f t="shared" si="61"/>
        <v>0</v>
      </c>
      <c r="M185" s="3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3"/>
    </row>
    <row r="186" spans="1:30" ht="14.25" customHeight="1" x14ac:dyDescent="0.25">
      <c r="A186" s="51"/>
      <c r="B186" s="52"/>
      <c r="C186" s="53"/>
      <c r="D186" s="54"/>
      <c r="E186" s="54"/>
      <c r="F186" s="55"/>
      <c r="G186" s="42">
        <f t="shared" si="62"/>
        <v>0</v>
      </c>
      <c r="H186" s="42">
        <f t="shared" si="63"/>
        <v>0</v>
      </c>
      <c r="I186" s="42">
        <f t="shared" si="64"/>
        <v>0</v>
      </c>
      <c r="J186" s="43">
        <f t="shared" si="65"/>
        <v>0</v>
      </c>
      <c r="K186" s="44">
        <f t="shared" si="60"/>
        <v>0</v>
      </c>
      <c r="L186" s="45">
        <f t="shared" si="61"/>
        <v>0</v>
      </c>
      <c r="M186" s="3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3"/>
    </row>
    <row r="187" spans="1:30" ht="14.25" customHeight="1" x14ac:dyDescent="0.25">
      <c r="A187" s="27" t="s">
        <v>55</v>
      </c>
      <c r="B187" s="28">
        <f>SUM(B188:B197)</f>
        <v>118</v>
      </c>
      <c r="C187" s="28">
        <f>SUM(C188:C196)</f>
        <v>1230</v>
      </c>
      <c r="D187" s="32">
        <f>SUM(D188:D196)</f>
        <v>35</v>
      </c>
      <c r="E187" s="32">
        <f>SUM(E188:E196)</f>
        <v>31</v>
      </c>
      <c r="F187" s="56">
        <f>SUM(F188:F196)</f>
        <v>198</v>
      </c>
      <c r="G187" s="31">
        <f>(SUM(G188:G197))/$G175</f>
        <v>0.29807511442723678</v>
      </c>
      <c r="H187" s="32">
        <f>SUM(H188:H197)</f>
        <v>12.68</v>
      </c>
      <c r="I187" s="32">
        <f>SUM(I188:I197)</f>
        <v>10.92</v>
      </c>
      <c r="J187" s="33">
        <f>SUM(J188:J197)</f>
        <v>79.56</v>
      </c>
      <c r="K187" s="34">
        <f t="shared" si="60"/>
        <v>118</v>
      </c>
      <c r="L187" s="35">
        <f t="shared" si="61"/>
        <v>826</v>
      </c>
      <c r="M187" s="3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3"/>
    </row>
    <row r="188" spans="1:30" ht="14.25" customHeight="1" x14ac:dyDescent="0.25">
      <c r="A188" s="100" t="s">
        <v>387</v>
      </c>
      <c r="B188" s="38">
        <v>70</v>
      </c>
      <c r="C188" s="39">
        <v>350</v>
      </c>
      <c r="D188" s="40">
        <v>8</v>
      </c>
      <c r="E188" s="40">
        <v>0</v>
      </c>
      <c r="F188" s="41">
        <v>78</v>
      </c>
      <c r="G188" s="42">
        <f t="shared" ref="G188:G197" si="66">C188*$B188/100</f>
        <v>245</v>
      </c>
      <c r="H188" s="42">
        <f t="shared" ref="H188:H197" si="67">D188*$B188/100</f>
        <v>5.6</v>
      </c>
      <c r="I188" s="42">
        <f t="shared" ref="I188:I197" si="68">E188*$B188/100</f>
        <v>0</v>
      </c>
      <c r="J188" s="43">
        <f t="shared" ref="J188:J197" si="69">F188*$B188/100</f>
        <v>54.6</v>
      </c>
      <c r="K188" s="44">
        <f t="shared" si="60"/>
        <v>70</v>
      </c>
      <c r="L188" s="45">
        <f t="shared" si="61"/>
        <v>490</v>
      </c>
      <c r="M188" s="3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3"/>
    </row>
    <row r="189" spans="1:30" ht="14.25" customHeight="1" x14ac:dyDescent="0.25">
      <c r="A189" s="100" t="s">
        <v>20</v>
      </c>
      <c r="B189" s="38">
        <v>12</v>
      </c>
      <c r="C189" s="106">
        <v>360</v>
      </c>
      <c r="D189" s="107">
        <v>11</v>
      </c>
      <c r="E189" s="107">
        <v>1</v>
      </c>
      <c r="F189" s="108">
        <v>76</v>
      </c>
      <c r="G189" s="42">
        <f t="shared" si="66"/>
        <v>43.2</v>
      </c>
      <c r="H189" s="42">
        <f t="shared" si="67"/>
        <v>1.32</v>
      </c>
      <c r="I189" s="42">
        <f t="shared" si="68"/>
        <v>0.12</v>
      </c>
      <c r="J189" s="43">
        <f t="shared" si="69"/>
        <v>9.1199999999999992</v>
      </c>
      <c r="K189" s="44">
        <f t="shared" si="60"/>
        <v>12</v>
      </c>
      <c r="L189" s="45">
        <f t="shared" si="61"/>
        <v>84</v>
      </c>
      <c r="M189" s="50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3"/>
    </row>
    <row r="190" spans="1:30" ht="14.25" customHeight="1" x14ac:dyDescent="0.25">
      <c r="A190" s="101" t="s">
        <v>380</v>
      </c>
      <c r="B190" s="38">
        <f>ROUND(85*3/L3,0)</f>
        <v>36</v>
      </c>
      <c r="C190" s="53">
        <v>520</v>
      </c>
      <c r="D190" s="54">
        <v>16</v>
      </c>
      <c r="E190" s="54">
        <v>30</v>
      </c>
      <c r="F190" s="55">
        <v>44</v>
      </c>
      <c r="G190" s="42">
        <f t="shared" si="66"/>
        <v>187.2</v>
      </c>
      <c r="H190" s="42">
        <f t="shared" si="67"/>
        <v>5.76</v>
      </c>
      <c r="I190" s="42">
        <f t="shared" si="68"/>
        <v>10.8</v>
      </c>
      <c r="J190" s="43">
        <f t="shared" si="69"/>
        <v>15.84</v>
      </c>
      <c r="K190" s="44">
        <f t="shared" si="60"/>
        <v>36</v>
      </c>
      <c r="L190" s="45">
        <f t="shared" si="61"/>
        <v>252</v>
      </c>
      <c r="M190" s="50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3"/>
    </row>
    <row r="191" spans="1:30" ht="14.25" customHeight="1" x14ac:dyDescent="0.25">
      <c r="A191" s="101"/>
      <c r="B191" s="38"/>
      <c r="C191" s="53"/>
      <c r="D191" s="54"/>
      <c r="E191" s="54"/>
      <c r="F191" s="55"/>
      <c r="G191" s="42">
        <f t="shared" si="66"/>
        <v>0</v>
      </c>
      <c r="H191" s="42">
        <f t="shared" si="67"/>
        <v>0</v>
      </c>
      <c r="I191" s="42">
        <f t="shared" si="68"/>
        <v>0</v>
      </c>
      <c r="J191" s="43">
        <f t="shared" si="69"/>
        <v>0</v>
      </c>
      <c r="K191" s="44">
        <f t="shared" si="60"/>
        <v>0</v>
      </c>
      <c r="L191" s="45">
        <f t="shared" si="61"/>
        <v>0</v>
      </c>
      <c r="M191" s="50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3"/>
    </row>
    <row r="192" spans="1:30" ht="14.25" customHeight="1" x14ac:dyDescent="0.25">
      <c r="A192" s="51"/>
      <c r="B192" s="52"/>
      <c r="C192" s="53"/>
      <c r="D192" s="54"/>
      <c r="E192" s="54"/>
      <c r="F192" s="55"/>
      <c r="G192" s="42">
        <f t="shared" si="66"/>
        <v>0</v>
      </c>
      <c r="H192" s="42">
        <f t="shared" si="67"/>
        <v>0</v>
      </c>
      <c r="I192" s="42">
        <f t="shared" si="68"/>
        <v>0</v>
      </c>
      <c r="J192" s="43">
        <f t="shared" si="69"/>
        <v>0</v>
      </c>
      <c r="K192" s="44">
        <f t="shared" si="60"/>
        <v>0</v>
      </c>
      <c r="L192" s="45">
        <f t="shared" si="61"/>
        <v>0</v>
      </c>
      <c r="M192" s="3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3"/>
    </row>
    <row r="193" spans="1:30" ht="14.25" customHeight="1" x14ac:dyDescent="0.25">
      <c r="A193" s="51"/>
      <c r="B193" s="52"/>
      <c r="C193" s="53"/>
      <c r="D193" s="54"/>
      <c r="E193" s="54"/>
      <c r="F193" s="55"/>
      <c r="G193" s="42">
        <f t="shared" si="66"/>
        <v>0</v>
      </c>
      <c r="H193" s="42">
        <f t="shared" si="67"/>
        <v>0</v>
      </c>
      <c r="I193" s="42">
        <f t="shared" si="68"/>
        <v>0</v>
      </c>
      <c r="J193" s="43">
        <f t="shared" si="69"/>
        <v>0</v>
      </c>
      <c r="K193" s="44">
        <f t="shared" si="60"/>
        <v>0</v>
      </c>
      <c r="L193" s="45">
        <f t="shared" si="61"/>
        <v>0</v>
      </c>
      <c r="M193" s="3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3"/>
    </row>
    <row r="194" spans="1:30" ht="14.25" customHeight="1" x14ac:dyDescent="0.25">
      <c r="A194" s="51"/>
      <c r="B194" s="52"/>
      <c r="C194" s="53"/>
      <c r="D194" s="54"/>
      <c r="E194" s="54"/>
      <c r="F194" s="55"/>
      <c r="G194" s="42">
        <f t="shared" si="66"/>
        <v>0</v>
      </c>
      <c r="H194" s="42">
        <f t="shared" si="67"/>
        <v>0</v>
      </c>
      <c r="I194" s="42">
        <f t="shared" si="68"/>
        <v>0</v>
      </c>
      <c r="J194" s="43">
        <f t="shared" si="69"/>
        <v>0</v>
      </c>
      <c r="K194" s="44">
        <f t="shared" si="60"/>
        <v>0</v>
      </c>
      <c r="L194" s="45">
        <f t="shared" si="61"/>
        <v>0</v>
      </c>
      <c r="M194" s="3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3"/>
    </row>
    <row r="195" spans="1:30" ht="14.25" customHeight="1" x14ac:dyDescent="0.25">
      <c r="A195" s="51"/>
      <c r="B195" s="52"/>
      <c r="C195" s="53"/>
      <c r="D195" s="54"/>
      <c r="E195" s="54"/>
      <c r="F195" s="55"/>
      <c r="G195" s="42">
        <f t="shared" si="66"/>
        <v>0</v>
      </c>
      <c r="H195" s="42">
        <f t="shared" si="67"/>
        <v>0</v>
      </c>
      <c r="I195" s="42">
        <f t="shared" si="68"/>
        <v>0</v>
      </c>
      <c r="J195" s="43">
        <f t="shared" si="69"/>
        <v>0</v>
      </c>
      <c r="K195" s="44">
        <f t="shared" si="60"/>
        <v>0</v>
      </c>
      <c r="L195" s="45">
        <f t="shared" si="61"/>
        <v>0</v>
      </c>
      <c r="M195" s="3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3"/>
    </row>
    <row r="196" spans="1:30" ht="14.25" customHeight="1" x14ac:dyDescent="0.25">
      <c r="A196" s="51"/>
      <c r="B196" s="52"/>
      <c r="C196" s="53"/>
      <c r="D196" s="54"/>
      <c r="E196" s="54"/>
      <c r="F196" s="55"/>
      <c r="G196" s="42">
        <f t="shared" si="66"/>
        <v>0</v>
      </c>
      <c r="H196" s="42">
        <f t="shared" si="67"/>
        <v>0</v>
      </c>
      <c r="I196" s="42">
        <f t="shared" si="68"/>
        <v>0</v>
      </c>
      <c r="J196" s="43">
        <f t="shared" si="69"/>
        <v>0</v>
      </c>
      <c r="K196" s="44">
        <f t="shared" si="60"/>
        <v>0</v>
      </c>
      <c r="L196" s="45">
        <f t="shared" si="61"/>
        <v>0</v>
      </c>
      <c r="M196" s="3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3"/>
    </row>
    <row r="197" spans="1:30" ht="14.25" customHeight="1" x14ac:dyDescent="0.25">
      <c r="A197" s="51"/>
      <c r="B197" s="52"/>
      <c r="C197" s="53"/>
      <c r="D197" s="54"/>
      <c r="E197" s="54"/>
      <c r="F197" s="55"/>
      <c r="G197" s="42">
        <f t="shared" si="66"/>
        <v>0</v>
      </c>
      <c r="H197" s="42">
        <f t="shared" si="67"/>
        <v>0</v>
      </c>
      <c r="I197" s="42">
        <f t="shared" si="68"/>
        <v>0</v>
      </c>
      <c r="J197" s="43">
        <f t="shared" si="69"/>
        <v>0</v>
      </c>
      <c r="K197" s="44">
        <f t="shared" si="60"/>
        <v>0</v>
      </c>
      <c r="L197" s="45">
        <f t="shared" si="61"/>
        <v>0</v>
      </c>
      <c r="M197" s="3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3"/>
    </row>
    <row r="198" spans="1:30" ht="14.25" customHeight="1" x14ac:dyDescent="0.25">
      <c r="A198" s="27" t="s">
        <v>56</v>
      </c>
      <c r="B198" s="28">
        <f>SUM(B199:B203)</f>
        <v>30</v>
      </c>
      <c r="C198" s="28">
        <f>SUM(C199:C203)</f>
        <v>620</v>
      </c>
      <c r="D198" s="32">
        <f>SUM(D199:D203)</f>
        <v>14</v>
      </c>
      <c r="E198" s="32">
        <f>SUM(E199:E203)</f>
        <v>56</v>
      </c>
      <c r="F198" s="56">
        <f>SUM(F199:F203)</f>
        <v>11</v>
      </c>
      <c r="G198" s="31">
        <f>(SUM(G199:G203))/$G175</f>
        <v>0.11662173177001692</v>
      </c>
      <c r="H198" s="32">
        <f>SUM(H199:H203)</f>
        <v>4.2</v>
      </c>
      <c r="I198" s="32">
        <f>SUM(I199:I203)</f>
        <v>16.8</v>
      </c>
      <c r="J198" s="32">
        <f>SUM(J199:J203)</f>
        <v>3.3</v>
      </c>
      <c r="K198" s="34">
        <f t="shared" si="60"/>
        <v>30</v>
      </c>
      <c r="L198" s="35">
        <f t="shared" si="61"/>
        <v>210</v>
      </c>
      <c r="M198" s="25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3"/>
    </row>
    <row r="199" spans="1:30" ht="14.25" customHeight="1" x14ac:dyDescent="0.25">
      <c r="A199" s="109" t="s">
        <v>393</v>
      </c>
      <c r="B199" s="52">
        <v>30</v>
      </c>
      <c r="C199" s="59">
        <v>620</v>
      </c>
      <c r="D199" s="60">
        <v>14</v>
      </c>
      <c r="E199" s="60">
        <v>56</v>
      </c>
      <c r="F199" s="61">
        <v>11</v>
      </c>
      <c r="G199" s="42">
        <f t="shared" ref="G199:J203" si="70">C199*$B199/100</f>
        <v>186</v>
      </c>
      <c r="H199" s="42">
        <f t="shared" si="70"/>
        <v>4.2</v>
      </c>
      <c r="I199" s="42">
        <f t="shared" si="70"/>
        <v>16.8</v>
      </c>
      <c r="J199" s="43">
        <f t="shared" si="70"/>
        <v>3.3</v>
      </c>
      <c r="K199" s="44">
        <f t="shared" si="60"/>
        <v>30</v>
      </c>
      <c r="L199" s="45">
        <f t="shared" si="61"/>
        <v>210</v>
      </c>
      <c r="M199" s="3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3"/>
    </row>
    <row r="200" spans="1:30" ht="14.25" customHeight="1" x14ac:dyDescent="0.25">
      <c r="A200" s="51"/>
      <c r="B200" s="52"/>
      <c r="C200" s="59"/>
      <c r="D200" s="60"/>
      <c r="E200" s="60"/>
      <c r="F200" s="61"/>
      <c r="G200" s="42">
        <f t="shared" si="70"/>
        <v>0</v>
      </c>
      <c r="H200" s="42">
        <f t="shared" si="70"/>
        <v>0</v>
      </c>
      <c r="I200" s="42">
        <f t="shared" si="70"/>
        <v>0</v>
      </c>
      <c r="J200" s="43">
        <f t="shared" si="70"/>
        <v>0</v>
      </c>
      <c r="K200" s="44">
        <f t="shared" si="60"/>
        <v>0</v>
      </c>
      <c r="L200" s="45">
        <f t="shared" si="61"/>
        <v>0</v>
      </c>
      <c r="M200" s="3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3"/>
    </row>
    <row r="201" spans="1:30" ht="14.25" customHeight="1" x14ac:dyDescent="0.25">
      <c r="A201" s="51"/>
      <c r="B201" s="52"/>
      <c r="C201" s="59"/>
      <c r="D201" s="60"/>
      <c r="E201" s="60"/>
      <c r="F201" s="61"/>
      <c r="G201" s="42">
        <f t="shared" si="70"/>
        <v>0</v>
      </c>
      <c r="H201" s="42">
        <f t="shared" si="70"/>
        <v>0</v>
      </c>
      <c r="I201" s="42">
        <f t="shared" si="70"/>
        <v>0</v>
      </c>
      <c r="J201" s="43">
        <f t="shared" si="70"/>
        <v>0</v>
      </c>
      <c r="K201" s="44">
        <f t="shared" si="60"/>
        <v>0</v>
      </c>
      <c r="L201" s="45">
        <f t="shared" si="61"/>
        <v>0</v>
      </c>
      <c r="M201" s="3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3"/>
    </row>
    <row r="202" spans="1:30" ht="14.25" customHeight="1" x14ac:dyDescent="0.25">
      <c r="A202" s="51"/>
      <c r="B202" s="52"/>
      <c r="C202" s="59"/>
      <c r="D202" s="60"/>
      <c r="E202" s="60"/>
      <c r="F202" s="61"/>
      <c r="G202" s="42">
        <f t="shared" si="70"/>
        <v>0</v>
      </c>
      <c r="H202" s="42">
        <f t="shared" si="70"/>
        <v>0</v>
      </c>
      <c r="I202" s="42">
        <f t="shared" si="70"/>
        <v>0</v>
      </c>
      <c r="J202" s="43">
        <f t="shared" si="70"/>
        <v>0</v>
      </c>
      <c r="K202" s="44">
        <f t="shared" si="60"/>
        <v>0</v>
      </c>
      <c r="L202" s="45">
        <f t="shared" si="61"/>
        <v>0</v>
      </c>
      <c r="M202" s="3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3"/>
    </row>
    <row r="203" spans="1:30" ht="14.25" customHeight="1" x14ac:dyDescent="0.25">
      <c r="A203" s="51"/>
      <c r="B203" s="52"/>
      <c r="C203" s="53"/>
      <c r="D203" s="54"/>
      <c r="E203" s="54"/>
      <c r="F203" s="55"/>
      <c r="G203" s="42">
        <f t="shared" si="70"/>
        <v>0</v>
      </c>
      <c r="H203" s="42">
        <f t="shared" si="70"/>
        <v>0</v>
      </c>
      <c r="I203" s="42">
        <f t="shared" si="70"/>
        <v>0</v>
      </c>
      <c r="J203" s="43">
        <f t="shared" si="70"/>
        <v>0</v>
      </c>
      <c r="K203" s="44">
        <f t="shared" si="60"/>
        <v>0</v>
      </c>
      <c r="L203" s="45">
        <f t="shared" si="61"/>
        <v>0</v>
      </c>
      <c r="M203" s="3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3"/>
    </row>
    <row r="204" spans="1:30" ht="14.25" customHeight="1" x14ac:dyDescent="0.25">
      <c r="A204" s="27" t="s">
        <v>57</v>
      </c>
      <c r="B204" s="28">
        <f>SUM(B205:B214)</f>
        <v>142</v>
      </c>
      <c r="C204" s="28">
        <f>SUM(C205:C214)</f>
        <v>1440</v>
      </c>
      <c r="D204" s="32">
        <f>SUM(D205:D214)</f>
        <v>57</v>
      </c>
      <c r="E204" s="32">
        <f>SUM(E205:E214)</f>
        <v>51</v>
      </c>
      <c r="F204" s="56">
        <f>SUM(F205:F214)</f>
        <v>188</v>
      </c>
      <c r="G204" s="31">
        <f>(SUM(G205:G214))/$G175</f>
        <v>0.30892218947896416</v>
      </c>
      <c r="H204" s="32">
        <f>SUM(H205:H214)</f>
        <v>20.62</v>
      </c>
      <c r="I204" s="32">
        <f>SUM(I205:I214)</f>
        <v>16.77</v>
      </c>
      <c r="J204" s="56">
        <f>SUM(J205:J214)</f>
        <v>66.12</v>
      </c>
      <c r="K204" s="34">
        <f t="shared" si="60"/>
        <v>142</v>
      </c>
      <c r="L204" s="35">
        <f t="shared" si="61"/>
        <v>994</v>
      </c>
      <c r="M204" s="25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3"/>
    </row>
    <row r="205" spans="1:30" ht="14.25" customHeight="1" x14ac:dyDescent="0.25">
      <c r="A205" s="100" t="s">
        <v>51</v>
      </c>
      <c r="B205" s="38">
        <v>70</v>
      </c>
      <c r="C205" s="39">
        <v>330</v>
      </c>
      <c r="D205" s="40">
        <v>13</v>
      </c>
      <c r="E205" s="40">
        <v>2</v>
      </c>
      <c r="F205" s="41">
        <v>68</v>
      </c>
      <c r="G205" s="42">
        <f t="shared" ref="G205:G214" si="71">C205*$B205/100</f>
        <v>231</v>
      </c>
      <c r="H205" s="42">
        <f t="shared" ref="H205:H214" si="72">D205*$B205/100</f>
        <v>9.1</v>
      </c>
      <c r="I205" s="42">
        <f t="shared" ref="I205:I214" si="73">E205*$B205/100</f>
        <v>1.4</v>
      </c>
      <c r="J205" s="43">
        <f t="shared" ref="J205:J214" si="74">F205*$B205/100</f>
        <v>47.6</v>
      </c>
      <c r="K205" s="44">
        <f t="shared" si="60"/>
        <v>70</v>
      </c>
      <c r="L205" s="45">
        <f t="shared" si="61"/>
        <v>490</v>
      </c>
      <c r="M205" s="50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3"/>
    </row>
    <row r="206" spans="1:30" ht="14.25" customHeight="1" x14ac:dyDescent="0.25">
      <c r="A206" s="37" t="s">
        <v>39</v>
      </c>
      <c r="B206" s="38">
        <v>35</v>
      </c>
      <c r="C206" s="47">
        <v>230</v>
      </c>
      <c r="D206" s="48">
        <v>17</v>
      </c>
      <c r="E206" s="48">
        <v>18</v>
      </c>
      <c r="F206" s="49">
        <v>0</v>
      </c>
      <c r="G206" s="42">
        <f t="shared" si="71"/>
        <v>80.5</v>
      </c>
      <c r="H206" s="42">
        <f t="shared" si="72"/>
        <v>5.95</v>
      </c>
      <c r="I206" s="42">
        <f t="shared" si="73"/>
        <v>6.3</v>
      </c>
      <c r="J206" s="43">
        <f t="shared" si="74"/>
        <v>0</v>
      </c>
      <c r="K206" s="44">
        <f t="shared" si="60"/>
        <v>35</v>
      </c>
      <c r="L206" s="45">
        <f t="shared" si="61"/>
        <v>245</v>
      </c>
      <c r="M206" s="50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3"/>
    </row>
    <row r="207" spans="1:30" ht="14.25" customHeight="1" x14ac:dyDescent="0.25">
      <c r="A207" s="100" t="s">
        <v>20</v>
      </c>
      <c r="B207" s="38">
        <v>7</v>
      </c>
      <c r="C207" s="106">
        <v>360</v>
      </c>
      <c r="D207" s="107">
        <v>11</v>
      </c>
      <c r="E207" s="107">
        <v>1</v>
      </c>
      <c r="F207" s="108">
        <v>76</v>
      </c>
      <c r="G207" s="42">
        <f t="shared" si="71"/>
        <v>25.2</v>
      </c>
      <c r="H207" s="42">
        <f t="shared" si="72"/>
        <v>0.77</v>
      </c>
      <c r="I207" s="42">
        <f t="shared" si="73"/>
        <v>7.0000000000000007E-2</v>
      </c>
      <c r="J207" s="43">
        <f t="shared" si="74"/>
        <v>5.32</v>
      </c>
      <c r="K207" s="44">
        <f t="shared" si="60"/>
        <v>7</v>
      </c>
      <c r="L207" s="45">
        <f t="shared" si="61"/>
        <v>49</v>
      </c>
      <c r="M207" s="50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3"/>
    </row>
    <row r="208" spans="1:30" ht="14.25" customHeight="1" x14ac:dyDescent="0.25">
      <c r="A208" s="100" t="s">
        <v>383</v>
      </c>
      <c r="B208" s="38">
        <v>30</v>
      </c>
      <c r="C208" s="53">
        <v>520</v>
      </c>
      <c r="D208" s="54">
        <v>16</v>
      </c>
      <c r="E208" s="54">
        <v>30</v>
      </c>
      <c r="F208" s="55">
        <v>44</v>
      </c>
      <c r="G208" s="42">
        <f t="shared" si="71"/>
        <v>156</v>
      </c>
      <c r="H208" s="42">
        <f t="shared" si="72"/>
        <v>4.8</v>
      </c>
      <c r="I208" s="42">
        <f t="shared" si="73"/>
        <v>9</v>
      </c>
      <c r="J208" s="43">
        <f t="shared" si="74"/>
        <v>13.2</v>
      </c>
      <c r="K208" s="44">
        <f t="shared" si="60"/>
        <v>30</v>
      </c>
      <c r="L208" s="45">
        <f t="shared" si="61"/>
        <v>210</v>
      </c>
      <c r="M208" s="50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3"/>
    </row>
    <row r="209" spans="1:30" ht="14.25" customHeight="1" x14ac:dyDescent="0.25">
      <c r="A209" s="100"/>
      <c r="B209" s="38"/>
      <c r="C209" s="47"/>
      <c r="D209" s="48"/>
      <c r="E209" s="48"/>
      <c r="F209" s="49"/>
      <c r="G209" s="42">
        <f t="shared" si="71"/>
        <v>0</v>
      </c>
      <c r="H209" s="42">
        <f t="shared" si="72"/>
        <v>0</v>
      </c>
      <c r="I209" s="42">
        <f t="shared" si="73"/>
        <v>0</v>
      </c>
      <c r="J209" s="43">
        <f t="shared" si="74"/>
        <v>0</v>
      </c>
      <c r="K209" s="44">
        <f t="shared" si="60"/>
        <v>0</v>
      </c>
      <c r="L209" s="45">
        <f t="shared" si="61"/>
        <v>0</v>
      </c>
      <c r="M209" s="50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3"/>
    </row>
    <row r="210" spans="1:30" ht="14.25" customHeight="1" x14ac:dyDescent="0.25">
      <c r="A210" s="37"/>
      <c r="B210" s="38"/>
      <c r="C210" s="47"/>
      <c r="D210" s="48"/>
      <c r="E210" s="48"/>
      <c r="F210" s="49"/>
      <c r="G210" s="42">
        <f t="shared" si="71"/>
        <v>0</v>
      </c>
      <c r="H210" s="42">
        <f t="shared" si="72"/>
        <v>0</v>
      </c>
      <c r="I210" s="42">
        <f t="shared" si="73"/>
        <v>0</v>
      </c>
      <c r="J210" s="43">
        <f t="shared" si="74"/>
        <v>0</v>
      </c>
      <c r="K210" s="44">
        <f t="shared" si="60"/>
        <v>0</v>
      </c>
      <c r="L210" s="45">
        <f t="shared" si="61"/>
        <v>0</v>
      </c>
      <c r="M210" s="3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3"/>
    </row>
    <row r="211" spans="1:30" ht="14.25" customHeight="1" x14ac:dyDescent="0.25">
      <c r="A211" s="51"/>
      <c r="B211" s="52"/>
      <c r="C211" s="62"/>
      <c r="D211" s="63"/>
      <c r="E211" s="63"/>
      <c r="F211" s="64"/>
      <c r="G211" s="42">
        <f t="shared" si="71"/>
        <v>0</v>
      </c>
      <c r="H211" s="42">
        <f t="shared" si="72"/>
        <v>0</v>
      </c>
      <c r="I211" s="42">
        <f t="shared" si="73"/>
        <v>0</v>
      </c>
      <c r="J211" s="43">
        <f t="shared" si="74"/>
        <v>0</v>
      </c>
      <c r="K211" s="44">
        <f t="shared" si="60"/>
        <v>0</v>
      </c>
      <c r="L211" s="45">
        <f t="shared" si="61"/>
        <v>0</v>
      </c>
      <c r="M211" s="3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3"/>
    </row>
    <row r="212" spans="1:30" ht="14.25" customHeight="1" x14ac:dyDescent="0.25">
      <c r="A212" s="51"/>
      <c r="B212" s="52"/>
      <c r="C212" s="62"/>
      <c r="D212" s="63"/>
      <c r="E212" s="63"/>
      <c r="F212" s="64"/>
      <c r="G212" s="42">
        <f t="shared" si="71"/>
        <v>0</v>
      </c>
      <c r="H212" s="42">
        <f t="shared" si="72"/>
        <v>0</v>
      </c>
      <c r="I212" s="42">
        <f t="shared" si="73"/>
        <v>0</v>
      </c>
      <c r="J212" s="43">
        <f t="shared" si="74"/>
        <v>0</v>
      </c>
      <c r="K212" s="44">
        <f t="shared" si="60"/>
        <v>0</v>
      </c>
      <c r="L212" s="45">
        <f t="shared" si="61"/>
        <v>0</v>
      </c>
      <c r="M212" s="3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3"/>
    </row>
    <row r="213" spans="1:30" ht="14.25" customHeight="1" x14ac:dyDescent="0.25">
      <c r="A213" s="51"/>
      <c r="B213" s="52"/>
      <c r="C213" s="62"/>
      <c r="D213" s="63"/>
      <c r="E213" s="63"/>
      <c r="F213" s="64"/>
      <c r="G213" s="42">
        <f t="shared" si="71"/>
        <v>0</v>
      </c>
      <c r="H213" s="42">
        <f t="shared" si="72"/>
        <v>0</v>
      </c>
      <c r="I213" s="42">
        <f t="shared" si="73"/>
        <v>0</v>
      </c>
      <c r="J213" s="43">
        <f t="shared" si="74"/>
        <v>0</v>
      </c>
      <c r="K213" s="44">
        <f t="shared" si="60"/>
        <v>0</v>
      </c>
      <c r="L213" s="45">
        <f t="shared" si="61"/>
        <v>0</v>
      </c>
      <c r="M213" s="3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3"/>
    </row>
    <row r="214" spans="1:30" ht="14.25" customHeight="1" x14ac:dyDescent="0.25">
      <c r="A214" s="65"/>
      <c r="B214" s="66"/>
      <c r="C214" s="67"/>
      <c r="D214" s="68"/>
      <c r="E214" s="68"/>
      <c r="F214" s="69"/>
      <c r="G214" s="70">
        <f t="shared" si="71"/>
        <v>0</v>
      </c>
      <c r="H214" s="70">
        <f t="shared" si="72"/>
        <v>0</v>
      </c>
      <c r="I214" s="70">
        <f t="shared" si="73"/>
        <v>0</v>
      </c>
      <c r="J214" s="71">
        <f t="shared" si="74"/>
        <v>0</v>
      </c>
      <c r="K214" s="72">
        <f t="shared" si="60"/>
        <v>0</v>
      </c>
      <c r="L214" s="73">
        <f t="shared" si="61"/>
        <v>0</v>
      </c>
      <c r="M214" s="3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3"/>
    </row>
    <row r="215" spans="1:30" ht="14.25" customHeight="1" x14ac:dyDescent="0.25">
      <c r="A215" s="115"/>
      <c r="B215" s="116"/>
      <c r="C215" s="116"/>
      <c r="D215" s="116"/>
      <c r="E215" s="126"/>
      <c r="F215" s="127" t="s">
        <v>31</v>
      </c>
      <c r="G215" s="126"/>
      <c r="H215" s="74">
        <f>ROUND(H175/(($H175+$I175+$J175)/6),2)</f>
        <v>0.89</v>
      </c>
      <c r="I215" s="74">
        <f>ROUND(I175/(($H175+$I175+$J175)/6),2)</f>
        <v>1.05</v>
      </c>
      <c r="J215" s="75">
        <f>ROUND(J175/(($H175+$I175+$J175)/6),2)</f>
        <v>4.05</v>
      </c>
      <c r="K215" s="128" t="s">
        <v>58</v>
      </c>
      <c r="L215" s="112"/>
      <c r="M215" s="7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3"/>
    </row>
    <row r="216" spans="1:30" ht="14.2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2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30" ht="14.2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2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30" ht="14.2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2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30" ht="14.2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2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30" ht="14.2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2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30" ht="14.2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2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30" ht="14.2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2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30" ht="14.2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2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30" ht="14.2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2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ht="14.2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2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ht="14.2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2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ht="14.2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2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ht="14.2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2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ht="14.25" customHeigh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2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4.25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2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4.25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2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ht="14.25" customHeigh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2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ht="14.25" customHeigh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2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4.25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2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ht="14.2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2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ht="14.2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2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ht="14.25" customHeigh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2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ht="14.25" customHeigh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2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ht="14.2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2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ht="14.2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2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ht="14.2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2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ht="14.2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2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ht="14.2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2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ht="14.2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2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ht="14.2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2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ht="14.2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2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ht="14.2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2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ht="14.2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2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ht="14.2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2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ht="14.2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2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ht="14.2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2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ht="14.2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2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ht="14.2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2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ht="14.2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2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ht="14.2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2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ht="14.2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2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  <row r="257" spans="1:29" ht="14.2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2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</row>
    <row r="258" spans="1:29" ht="14.2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2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</row>
    <row r="259" spans="1:29" ht="14.2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2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</row>
    <row r="260" spans="1:29" ht="14.2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2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</row>
    <row r="261" spans="1:29" ht="14.2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2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</row>
    <row r="262" spans="1:29" ht="14.2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2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</row>
    <row r="263" spans="1:29" ht="14.2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2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</row>
    <row r="264" spans="1:29" ht="14.2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2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</row>
    <row r="265" spans="1:29" ht="14.2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2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</row>
    <row r="266" spans="1:29" ht="14.2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2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</row>
    <row r="267" spans="1:29" ht="14.2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2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</row>
    <row r="268" spans="1:29" ht="14.2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2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</row>
    <row r="269" spans="1:29" ht="14.2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2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</row>
    <row r="270" spans="1:29" ht="14.2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2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1:29" ht="14.2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2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1:29" ht="14.2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2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1:29" ht="14.2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2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1:29" ht="14.2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2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1:29" ht="14.2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2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1:29" ht="14.2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2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1:29" ht="14.2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2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1:29" ht="14.2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2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4.2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2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4.2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2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ht="14.2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2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ht="14.2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2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4.2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2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ht="14.2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2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ht="14.2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2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ht="14.2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2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ht="14.2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2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ht="14.2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2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1:29" ht="14.2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2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ht="14.2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2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ht="14.2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2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</row>
    <row r="292" spans="1:29" ht="14.2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2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</row>
    <row r="293" spans="1:29" ht="14.2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2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</row>
    <row r="294" spans="1:29" ht="14.2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2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</row>
    <row r="295" spans="1:29" ht="14.2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2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1:29" ht="14.2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2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</row>
    <row r="297" spans="1:29" ht="14.2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2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</row>
    <row r="298" spans="1:29" ht="14.2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2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ht="14.2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2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ht="14.2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2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</row>
    <row r="301" spans="1:29" ht="14.2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2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</row>
    <row r="302" spans="1:29" ht="14.2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2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</row>
    <row r="303" spans="1:29" ht="14.2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2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</row>
    <row r="304" spans="1:29" ht="14.2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2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</row>
    <row r="305" spans="1:29" ht="14.2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2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</row>
    <row r="306" spans="1:29" ht="14.2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2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</row>
    <row r="307" spans="1:29" ht="14.2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2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</row>
    <row r="308" spans="1:29" ht="14.2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2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</row>
    <row r="309" spans="1:29" ht="14.2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2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</row>
    <row r="310" spans="1:29" ht="14.2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2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</row>
    <row r="311" spans="1:29" ht="14.2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2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</row>
    <row r="312" spans="1:29" ht="14.2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2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</row>
    <row r="313" spans="1:29" ht="14.2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2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</row>
    <row r="314" spans="1:29" ht="14.2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2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</row>
    <row r="315" spans="1:29" ht="14.2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2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</row>
    <row r="316" spans="1:29" ht="14.2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2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</row>
    <row r="317" spans="1:29" ht="14.2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2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</row>
    <row r="318" spans="1:29" ht="14.2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2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</row>
    <row r="319" spans="1:29" ht="14.2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2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1:29" ht="14.2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2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</row>
    <row r="321" spans="1:29" ht="14.2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2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</row>
    <row r="322" spans="1:29" ht="14.2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2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</row>
    <row r="323" spans="1:29" ht="14.2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2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</row>
    <row r="324" spans="1:29" ht="14.2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2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</row>
    <row r="325" spans="1:29" ht="14.2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2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</row>
    <row r="326" spans="1:29" ht="14.2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2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</row>
    <row r="327" spans="1:29" ht="14.2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2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</row>
    <row r="328" spans="1:29" ht="14.2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2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4.2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2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4.2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2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ht="14.2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2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</row>
    <row r="332" spans="1:29" ht="14.2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2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4.2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2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</row>
    <row r="334" spans="1:29" ht="14.2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2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</row>
    <row r="335" spans="1:29" ht="14.2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2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</row>
    <row r="336" spans="1:29" ht="14.2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2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</row>
    <row r="337" spans="1:29" ht="14.2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2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</row>
    <row r="338" spans="1:29" ht="14.2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2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</row>
    <row r="339" spans="1:29" ht="14.2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2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</row>
    <row r="340" spans="1:29" ht="14.2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2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</row>
    <row r="341" spans="1:29" ht="14.2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2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</row>
    <row r="342" spans="1:29" ht="14.2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2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</row>
    <row r="343" spans="1:29" ht="14.2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2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</row>
    <row r="344" spans="1:29" ht="14.2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2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</row>
    <row r="345" spans="1:29" ht="14.2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2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</row>
    <row r="346" spans="1:29" ht="14.2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2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</row>
    <row r="347" spans="1:29" ht="14.2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2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</row>
    <row r="348" spans="1:29" ht="14.2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2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</row>
    <row r="349" spans="1:29" ht="14.2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2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</row>
    <row r="350" spans="1:29" ht="14.2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2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</row>
    <row r="351" spans="1:29" ht="14.2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2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</row>
    <row r="352" spans="1:29" ht="14.2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2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</row>
    <row r="353" spans="1:29" ht="14.2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2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</row>
    <row r="354" spans="1:29" ht="14.2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2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</row>
    <row r="355" spans="1:29" ht="14.2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2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</row>
    <row r="356" spans="1:29" ht="14.2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2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</row>
    <row r="357" spans="1:29" ht="14.2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2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</row>
    <row r="358" spans="1:29" ht="14.2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2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</row>
    <row r="359" spans="1:29" ht="14.2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2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</row>
    <row r="360" spans="1:29" ht="14.2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2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</row>
    <row r="361" spans="1:29" ht="14.2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2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</row>
    <row r="362" spans="1:29" ht="14.2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2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</row>
    <row r="363" spans="1:29" ht="14.2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2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</row>
    <row r="364" spans="1:29" ht="14.2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2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</row>
    <row r="365" spans="1:29" ht="14.2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2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</row>
    <row r="366" spans="1:29" ht="14.2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2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</row>
    <row r="367" spans="1:29" ht="14.2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2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</row>
    <row r="368" spans="1:29" ht="14.2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2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</row>
    <row r="369" spans="1:29" ht="14.2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2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</row>
    <row r="370" spans="1:29" ht="14.2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2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</row>
    <row r="371" spans="1:29" ht="14.2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2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</row>
    <row r="372" spans="1:29" ht="15.75" customHeight="1" x14ac:dyDescent="0.25"/>
    <row r="373" spans="1:29" ht="15.75" customHeight="1" x14ac:dyDescent="0.25"/>
    <row r="374" spans="1:29" ht="15.75" customHeight="1" x14ac:dyDescent="0.25"/>
    <row r="375" spans="1:29" ht="15.75" customHeight="1" x14ac:dyDescent="0.25"/>
    <row r="376" spans="1:29" ht="15.75" customHeight="1" x14ac:dyDescent="0.25"/>
    <row r="377" spans="1:29" ht="15.75" customHeight="1" x14ac:dyDescent="0.25"/>
    <row r="378" spans="1:29" ht="15.75" customHeight="1" x14ac:dyDescent="0.25"/>
    <row r="379" spans="1:29" ht="15.75" customHeight="1" x14ac:dyDescent="0.25"/>
    <row r="380" spans="1:29" ht="15.75" customHeight="1" x14ac:dyDescent="0.25"/>
    <row r="381" spans="1:29" ht="15.75" customHeight="1" x14ac:dyDescent="0.25"/>
    <row r="382" spans="1:29" ht="15.75" customHeight="1" x14ac:dyDescent="0.25"/>
    <row r="383" spans="1:29" ht="15.75" customHeight="1" x14ac:dyDescent="0.25"/>
    <row r="384" spans="1:29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ustomSheetViews>
    <customSheetView guid="{AE34AFD2-AA82-46A5-AFB4-67CF587FA549}" filter="1" showAutoFilter="1">
      <pageMargins left="0.7" right="0.7" top="0.75" bottom="0.75" header="0.3" footer="0.3"/>
      <autoFilter ref="N7" xr:uid="{00000000-0000-0000-0000-000000000000}"/>
    </customSheetView>
  </customSheetViews>
  <mergeCells count="25">
    <mergeCell ref="F171:G171"/>
    <mergeCell ref="K171:L171"/>
    <mergeCell ref="A172:L172"/>
    <mergeCell ref="A215:E215"/>
    <mergeCell ref="F215:G215"/>
    <mergeCell ref="K215:L215"/>
    <mergeCell ref="A45:E45"/>
    <mergeCell ref="A46:L46"/>
    <mergeCell ref="F129:G129"/>
    <mergeCell ref="K129:L129"/>
    <mergeCell ref="A129:E129"/>
    <mergeCell ref="F45:G45"/>
    <mergeCell ref="K45:L45"/>
    <mergeCell ref="A87:E87"/>
    <mergeCell ref="F87:G87"/>
    <mergeCell ref="K87:L87"/>
    <mergeCell ref="A88:L88"/>
    <mergeCell ref="A130:L130"/>
    <mergeCell ref="A171:E171"/>
    <mergeCell ref="A1:L1"/>
    <mergeCell ref="A2:M2"/>
    <mergeCell ref="A3:C3"/>
    <mergeCell ref="D3:F3"/>
    <mergeCell ref="H3:J3"/>
    <mergeCell ref="M3:M4"/>
  </mergeCell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B26" sqref="B26:D26"/>
    </sheetView>
  </sheetViews>
  <sheetFormatPr defaultColWidth="14.42578125" defaultRowHeight="15" customHeight="1" x14ac:dyDescent="0.25"/>
  <cols>
    <col min="1" max="1" width="21.28515625" customWidth="1"/>
    <col min="2" max="2" width="8" customWidth="1"/>
    <col min="3" max="3" width="5.5703125" customWidth="1"/>
    <col min="4" max="4" width="8" customWidth="1"/>
    <col min="5" max="5" width="10.42578125" customWidth="1"/>
    <col min="6" max="6" width="13.7109375" customWidth="1"/>
    <col min="7" max="7" width="7.5703125" customWidth="1"/>
    <col min="8" max="26" width="12.5703125" customWidth="1"/>
  </cols>
  <sheetData>
    <row r="1" spans="1:7" ht="14.25" customHeight="1" x14ac:dyDescent="0.25">
      <c r="A1" s="89" t="s">
        <v>59</v>
      </c>
      <c r="B1" s="89" t="s">
        <v>60</v>
      </c>
      <c r="C1" s="89" t="s">
        <v>61</v>
      </c>
      <c r="D1" s="89" t="s">
        <v>62</v>
      </c>
      <c r="E1" s="89" t="s">
        <v>63</v>
      </c>
      <c r="F1" s="89" t="s">
        <v>64</v>
      </c>
      <c r="G1" s="90"/>
    </row>
    <row r="2" spans="1:7" ht="14.25" customHeight="1" x14ac:dyDescent="0.25">
      <c r="A2" s="91" t="s">
        <v>65</v>
      </c>
      <c r="B2" s="91">
        <v>17</v>
      </c>
      <c r="C2" s="91">
        <v>18</v>
      </c>
      <c r="D2" s="91"/>
      <c r="E2" s="91">
        <v>230</v>
      </c>
      <c r="F2" s="91">
        <v>75</v>
      </c>
    </row>
    <row r="3" spans="1:7" ht="14.25" customHeight="1" x14ac:dyDescent="0.25">
      <c r="A3" s="91" t="s">
        <v>66</v>
      </c>
      <c r="B3" s="91">
        <v>15</v>
      </c>
      <c r="C3" s="91">
        <v>35</v>
      </c>
      <c r="D3" s="91"/>
      <c r="E3" s="91">
        <v>380</v>
      </c>
      <c r="F3" s="91">
        <v>75</v>
      </c>
    </row>
    <row r="4" spans="1:7" ht="14.25" customHeight="1" x14ac:dyDescent="0.25">
      <c r="A4" s="91" t="s">
        <v>67</v>
      </c>
      <c r="B4" s="91">
        <v>60</v>
      </c>
      <c r="C4" s="91">
        <v>40</v>
      </c>
      <c r="D4" s="91"/>
      <c r="E4" s="91">
        <v>600</v>
      </c>
      <c r="F4" s="91">
        <v>45</v>
      </c>
    </row>
    <row r="5" spans="1:7" ht="14.25" customHeight="1" x14ac:dyDescent="0.25">
      <c r="A5" s="91" t="s">
        <v>68</v>
      </c>
      <c r="B5" s="91">
        <v>12.4</v>
      </c>
      <c r="C5" s="91">
        <v>6.1</v>
      </c>
      <c r="D5" s="91">
        <v>3.8</v>
      </c>
      <c r="E5" s="91">
        <v>120</v>
      </c>
      <c r="F5" s="91">
        <v>40</v>
      </c>
    </row>
    <row r="6" spans="1:7" ht="14.25" customHeight="1" x14ac:dyDescent="0.25">
      <c r="A6" s="91" t="s">
        <v>24</v>
      </c>
      <c r="B6" s="91">
        <v>20</v>
      </c>
      <c r="C6" s="91">
        <v>40</v>
      </c>
      <c r="D6" s="91"/>
      <c r="E6" s="91">
        <v>430</v>
      </c>
      <c r="F6" s="91">
        <v>50</v>
      </c>
    </row>
    <row r="7" spans="1:7" ht="14.25" customHeight="1" x14ac:dyDescent="0.25">
      <c r="A7" s="91" t="s">
        <v>69</v>
      </c>
      <c r="B7" s="91">
        <v>11</v>
      </c>
      <c r="C7" s="91">
        <v>47</v>
      </c>
      <c r="D7" s="91"/>
      <c r="E7" s="91">
        <v>460</v>
      </c>
      <c r="F7" s="91">
        <v>50</v>
      </c>
    </row>
    <row r="8" spans="1:7" ht="14.25" customHeight="1" x14ac:dyDescent="0.25">
      <c r="A8" s="91" t="s">
        <v>70</v>
      </c>
      <c r="B8" s="91">
        <v>8</v>
      </c>
      <c r="C8" s="91">
        <v>15</v>
      </c>
      <c r="D8" s="91">
        <v>40</v>
      </c>
      <c r="E8" s="91">
        <v>335</v>
      </c>
      <c r="F8" s="91">
        <v>40</v>
      </c>
    </row>
    <row r="9" spans="1:7" ht="14.25" customHeight="1" x14ac:dyDescent="0.25">
      <c r="A9" s="91" t="s">
        <v>71</v>
      </c>
      <c r="B9" s="91">
        <v>17</v>
      </c>
      <c r="C9" s="91">
        <v>45</v>
      </c>
      <c r="D9" s="91">
        <v>30</v>
      </c>
      <c r="E9" s="91">
        <v>607</v>
      </c>
      <c r="F9" s="91">
        <v>40</v>
      </c>
    </row>
    <row r="10" spans="1:7" ht="14.25" customHeight="1" x14ac:dyDescent="0.25">
      <c r="A10" s="91" t="s">
        <v>72</v>
      </c>
      <c r="B10" s="91">
        <v>38</v>
      </c>
      <c r="C10" s="91">
        <v>1</v>
      </c>
      <c r="D10" s="91">
        <v>50</v>
      </c>
      <c r="E10" s="91">
        <v>350</v>
      </c>
      <c r="F10" s="91">
        <v>40</v>
      </c>
    </row>
    <row r="11" spans="1:7" ht="14.25" customHeight="1" x14ac:dyDescent="0.25">
      <c r="A11" s="91" t="s">
        <v>73</v>
      </c>
      <c r="B11" s="91">
        <v>7</v>
      </c>
      <c r="C11" s="91">
        <v>9</v>
      </c>
      <c r="D11" s="91">
        <v>55</v>
      </c>
      <c r="E11" s="91">
        <v>340</v>
      </c>
      <c r="F11" s="91">
        <v>40</v>
      </c>
    </row>
    <row r="12" spans="1:7" ht="14.25" customHeight="1" x14ac:dyDescent="0.25">
      <c r="A12" s="91" t="s">
        <v>74</v>
      </c>
      <c r="B12" s="91">
        <v>25</v>
      </c>
      <c r="C12" s="91">
        <v>30</v>
      </c>
      <c r="D12" s="91"/>
      <c r="E12" s="91">
        <v>370</v>
      </c>
      <c r="F12" s="91">
        <v>40</v>
      </c>
    </row>
    <row r="13" spans="1:7" ht="14.25" customHeight="1" x14ac:dyDescent="0.25">
      <c r="A13" s="91" t="s">
        <v>75</v>
      </c>
      <c r="B13" s="91">
        <v>75</v>
      </c>
      <c r="C13" s="91">
        <v>25</v>
      </c>
      <c r="D13" s="91"/>
      <c r="E13" s="91">
        <v>530</v>
      </c>
      <c r="F13" s="91">
        <v>40</v>
      </c>
    </row>
    <row r="14" spans="1:7" ht="14.25" customHeight="1" x14ac:dyDescent="0.25">
      <c r="A14" s="91" t="s">
        <v>76</v>
      </c>
      <c r="B14" s="91">
        <v>0.4</v>
      </c>
      <c r="C14" s="91">
        <v>98</v>
      </c>
      <c r="D14" s="91"/>
      <c r="E14" s="91">
        <v>880</v>
      </c>
      <c r="F14" s="91">
        <v>25</v>
      </c>
    </row>
    <row r="15" spans="1:7" ht="14.25" customHeight="1" x14ac:dyDescent="0.25">
      <c r="A15" s="91" t="s">
        <v>77</v>
      </c>
      <c r="B15" s="91">
        <v>0.6</v>
      </c>
      <c r="C15" s="91">
        <v>82</v>
      </c>
      <c r="D15" s="91">
        <v>0.9</v>
      </c>
      <c r="E15" s="91">
        <v>750</v>
      </c>
      <c r="F15" s="91">
        <v>25</v>
      </c>
    </row>
    <row r="16" spans="1:7" ht="14.25" customHeight="1" x14ac:dyDescent="0.25">
      <c r="A16" s="91" t="s">
        <v>78</v>
      </c>
      <c r="B16" s="91">
        <v>1.8</v>
      </c>
      <c r="C16" s="91">
        <v>80</v>
      </c>
      <c r="D16" s="91"/>
      <c r="E16" s="91">
        <v>770</v>
      </c>
      <c r="F16" s="91">
        <v>60</v>
      </c>
    </row>
    <row r="17" spans="1:6" ht="14.25" customHeight="1" x14ac:dyDescent="0.25">
      <c r="A17" s="91" t="s">
        <v>79</v>
      </c>
      <c r="B17" s="91">
        <v>11.2</v>
      </c>
      <c r="C17" s="91">
        <v>1.7</v>
      </c>
      <c r="D17" s="91">
        <v>69</v>
      </c>
      <c r="E17" s="91">
        <v>326</v>
      </c>
      <c r="F17" s="91">
        <v>30</v>
      </c>
    </row>
    <row r="18" spans="1:6" ht="14.25" customHeight="1" x14ac:dyDescent="0.25">
      <c r="A18" s="91" t="s">
        <v>80</v>
      </c>
      <c r="B18" s="91">
        <v>10</v>
      </c>
      <c r="C18" s="91">
        <v>1</v>
      </c>
      <c r="D18" s="91">
        <v>69</v>
      </c>
      <c r="E18" s="91">
        <v>340</v>
      </c>
      <c r="F18" s="91">
        <v>30</v>
      </c>
    </row>
    <row r="19" spans="1:6" ht="14.25" customHeight="1" x14ac:dyDescent="0.25">
      <c r="A19" s="91" t="s">
        <v>81</v>
      </c>
      <c r="B19" s="91">
        <v>10</v>
      </c>
      <c r="C19" s="91">
        <v>10</v>
      </c>
      <c r="D19" s="91">
        <v>70</v>
      </c>
      <c r="E19" s="91">
        <v>420</v>
      </c>
      <c r="F19" s="91">
        <v>30</v>
      </c>
    </row>
    <row r="20" spans="1:6" ht="14.25" customHeight="1" x14ac:dyDescent="0.25">
      <c r="A20" s="91" t="s">
        <v>82</v>
      </c>
      <c r="B20" s="91">
        <v>10</v>
      </c>
      <c r="C20" s="91">
        <v>1</v>
      </c>
      <c r="D20" s="91">
        <v>75</v>
      </c>
      <c r="E20" s="91">
        <v>360</v>
      </c>
      <c r="F20" s="91">
        <v>90</v>
      </c>
    </row>
    <row r="21" spans="1:6" ht="14.25" customHeight="1" x14ac:dyDescent="0.25">
      <c r="A21" s="91" t="s">
        <v>83</v>
      </c>
      <c r="B21" s="91">
        <v>8</v>
      </c>
      <c r="C21" s="91"/>
      <c r="D21" s="91">
        <v>78</v>
      </c>
      <c r="E21" s="91">
        <v>350</v>
      </c>
      <c r="F21" s="91">
        <v>70</v>
      </c>
    </row>
    <row r="22" spans="1:6" ht="14.25" customHeight="1" x14ac:dyDescent="0.25">
      <c r="A22" s="91" t="s">
        <v>84</v>
      </c>
      <c r="B22" s="91">
        <v>13</v>
      </c>
      <c r="C22" s="91">
        <v>2</v>
      </c>
      <c r="D22" s="91">
        <v>68</v>
      </c>
      <c r="E22" s="91">
        <v>330</v>
      </c>
      <c r="F22" s="91">
        <v>80</v>
      </c>
    </row>
    <row r="23" spans="1:6" ht="14.25" customHeight="1" x14ac:dyDescent="0.25">
      <c r="A23" s="91" t="s">
        <v>85</v>
      </c>
      <c r="B23" s="91">
        <v>11</v>
      </c>
      <c r="C23" s="91"/>
      <c r="D23" s="91">
        <v>73</v>
      </c>
      <c r="E23" s="91">
        <v>320</v>
      </c>
      <c r="F23" s="91">
        <v>45</v>
      </c>
    </row>
    <row r="24" spans="1:6" ht="14.25" customHeight="1" x14ac:dyDescent="0.25">
      <c r="A24" s="91" t="s">
        <v>86</v>
      </c>
      <c r="B24" s="91">
        <v>12</v>
      </c>
      <c r="C24" s="91">
        <v>6</v>
      </c>
      <c r="D24" s="91">
        <v>65</v>
      </c>
      <c r="E24" s="91">
        <v>340</v>
      </c>
      <c r="F24" s="91">
        <v>50</v>
      </c>
    </row>
    <row r="25" spans="1:6" ht="14.25" customHeight="1" x14ac:dyDescent="0.25">
      <c r="A25" s="91" t="s">
        <v>87</v>
      </c>
      <c r="B25" s="91">
        <v>8</v>
      </c>
      <c r="C25" s="91">
        <v>2</v>
      </c>
      <c r="D25" s="91">
        <v>62</v>
      </c>
      <c r="E25" s="91">
        <v>320</v>
      </c>
      <c r="F25" s="91">
        <v>70</v>
      </c>
    </row>
    <row r="26" spans="1:6" ht="14.25" customHeight="1" x14ac:dyDescent="0.25">
      <c r="A26" s="91" t="s">
        <v>88</v>
      </c>
      <c r="B26" s="91">
        <v>6.1</v>
      </c>
      <c r="C26" s="91"/>
      <c r="D26" s="91">
        <v>72.3</v>
      </c>
      <c r="E26" s="91">
        <v>315</v>
      </c>
      <c r="F26" s="91">
        <v>60</v>
      </c>
    </row>
    <row r="27" spans="1:6" ht="14.25" customHeight="1" x14ac:dyDescent="0.25">
      <c r="A27" s="91" t="s">
        <v>89</v>
      </c>
      <c r="B27" s="91"/>
      <c r="C27" s="91"/>
      <c r="D27" s="91"/>
      <c r="E27" s="91"/>
      <c r="F27" s="91">
        <v>7</v>
      </c>
    </row>
    <row r="28" spans="1:6" ht="14.25" customHeight="1" x14ac:dyDescent="0.25">
      <c r="A28" s="91" t="s">
        <v>90</v>
      </c>
      <c r="B28" s="91">
        <v>2</v>
      </c>
      <c r="C28" s="91"/>
      <c r="D28" s="91">
        <v>9</v>
      </c>
      <c r="E28" s="91">
        <v>45</v>
      </c>
      <c r="F28" s="91">
        <v>10</v>
      </c>
    </row>
    <row r="29" spans="1:6" ht="14.25" customHeight="1" x14ac:dyDescent="0.25">
      <c r="A29" s="91" t="s">
        <v>91</v>
      </c>
      <c r="B29" s="91"/>
      <c r="C29" s="91"/>
      <c r="D29" s="91"/>
      <c r="E29" s="91"/>
      <c r="F29" s="91">
        <v>10</v>
      </c>
    </row>
    <row r="30" spans="1:6" ht="14.25" customHeight="1" x14ac:dyDescent="0.25">
      <c r="A30" s="91" t="s">
        <v>92</v>
      </c>
      <c r="B30" s="91"/>
      <c r="C30" s="91"/>
      <c r="D30" s="91">
        <v>99</v>
      </c>
      <c r="E30" s="91">
        <v>400</v>
      </c>
      <c r="F30" s="91">
        <v>20</v>
      </c>
    </row>
    <row r="31" spans="1:6" ht="14.25" customHeight="1" x14ac:dyDescent="0.25">
      <c r="A31" s="91" t="s">
        <v>93</v>
      </c>
      <c r="B31" s="91">
        <v>12</v>
      </c>
      <c r="C31" s="91">
        <v>30</v>
      </c>
      <c r="D31" s="91">
        <v>45</v>
      </c>
      <c r="E31" s="91">
        <v>500</v>
      </c>
      <c r="F31" s="91">
        <v>40</v>
      </c>
    </row>
    <row r="32" spans="1:6" ht="14.25" customHeight="1" x14ac:dyDescent="0.25">
      <c r="A32" s="91" t="s">
        <v>94</v>
      </c>
      <c r="B32" s="91">
        <v>5.8</v>
      </c>
      <c r="C32" s="91">
        <v>37</v>
      </c>
      <c r="D32" s="91">
        <v>47</v>
      </c>
      <c r="E32" s="91">
        <v>568</v>
      </c>
      <c r="F32" s="91">
        <v>50</v>
      </c>
    </row>
    <row r="33" spans="1:6" ht="14.25" customHeight="1" x14ac:dyDescent="0.25">
      <c r="A33" s="91" t="s">
        <v>95</v>
      </c>
      <c r="B33" s="91">
        <v>24</v>
      </c>
      <c r="C33" s="91">
        <v>20</v>
      </c>
      <c r="D33" s="91">
        <v>28</v>
      </c>
      <c r="E33" s="91">
        <v>373</v>
      </c>
      <c r="F33" s="91">
        <v>20</v>
      </c>
    </row>
    <row r="34" spans="1:6" ht="14.25" customHeight="1" x14ac:dyDescent="0.25">
      <c r="A34" s="91" t="s">
        <v>96</v>
      </c>
      <c r="B34" s="91">
        <v>2</v>
      </c>
      <c r="C34" s="91">
        <v>1</v>
      </c>
      <c r="D34" s="91">
        <v>65</v>
      </c>
      <c r="E34" s="91">
        <v>230</v>
      </c>
      <c r="F34" s="91">
        <v>20</v>
      </c>
    </row>
    <row r="35" spans="1:6" ht="14.25" customHeight="1" x14ac:dyDescent="0.25">
      <c r="A35" s="91" t="s">
        <v>97</v>
      </c>
      <c r="B35" s="91">
        <v>14</v>
      </c>
      <c r="C35" s="91">
        <v>56</v>
      </c>
      <c r="D35" s="91">
        <v>11</v>
      </c>
      <c r="E35" s="91">
        <v>620</v>
      </c>
      <c r="F35" s="91">
        <v>25</v>
      </c>
    </row>
    <row r="36" spans="1:6" ht="14.25" customHeight="1" x14ac:dyDescent="0.25">
      <c r="A36" s="91" t="s">
        <v>98</v>
      </c>
      <c r="B36" s="91"/>
      <c r="C36" s="91"/>
      <c r="D36" s="91"/>
      <c r="E36" s="91"/>
      <c r="F36" s="91">
        <v>6</v>
      </c>
    </row>
    <row r="37" spans="1:6" ht="14.25" customHeight="1" x14ac:dyDescent="0.25">
      <c r="A37" s="91"/>
      <c r="B37" s="91"/>
      <c r="C37" s="91"/>
      <c r="D37" s="91"/>
      <c r="E37" s="91"/>
      <c r="F37" s="91"/>
    </row>
    <row r="38" spans="1:6" ht="14.25" customHeight="1" x14ac:dyDescent="0.25">
      <c r="A38" s="91"/>
      <c r="B38" s="91"/>
      <c r="C38" s="91"/>
      <c r="D38" s="91"/>
      <c r="E38" s="91"/>
      <c r="F38" s="91"/>
    </row>
    <row r="39" spans="1:6" ht="14.25" customHeight="1" x14ac:dyDescent="0.25">
      <c r="A39" s="91"/>
      <c r="B39" s="91"/>
      <c r="C39" s="91"/>
      <c r="D39" s="91"/>
      <c r="E39" s="91"/>
      <c r="F39" s="91"/>
    </row>
    <row r="40" spans="1:6" ht="14.25" customHeight="1" x14ac:dyDescent="0.25">
      <c r="A40" s="91"/>
      <c r="B40" s="91"/>
      <c r="C40" s="91"/>
      <c r="D40" s="91"/>
      <c r="E40" s="91"/>
      <c r="F40" s="91"/>
    </row>
    <row r="41" spans="1:6" ht="14.25" customHeight="1" x14ac:dyDescent="0.25">
      <c r="A41" s="91"/>
      <c r="B41" s="91"/>
      <c r="C41" s="91"/>
      <c r="D41" s="91"/>
      <c r="E41" s="91"/>
      <c r="F41" s="91"/>
    </row>
    <row r="42" spans="1:6" ht="14.25" customHeight="1" x14ac:dyDescent="0.25">
      <c r="A42" s="91"/>
      <c r="B42" s="91"/>
      <c r="C42" s="91"/>
      <c r="D42" s="91"/>
      <c r="E42" s="91"/>
      <c r="F42" s="91"/>
    </row>
    <row r="43" spans="1:6" ht="14.25" customHeight="1" x14ac:dyDescent="0.25">
      <c r="A43" s="91"/>
      <c r="B43" s="91"/>
      <c r="C43" s="91"/>
      <c r="D43" s="91"/>
      <c r="E43" s="91"/>
      <c r="F43" s="91"/>
    </row>
    <row r="44" spans="1:6" ht="14.25" customHeight="1" x14ac:dyDescent="0.25">
      <c r="A44" s="91"/>
      <c r="B44" s="91"/>
      <c r="C44" s="91"/>
      <c r="D44" s="91"/>
      <c r="E44" s="91"/>
      <c r="F44" s="91"/>
    </row>
    <row r="45" spans="1:6" ht="14.25" customHeight="1" x14ac:dyDescent="0.25">
      <c r="A45" s="91"/>
      <c r="B45" s="91"/>
      <c r="C45" s="91"/>
      <c r="D45" s="91"/>
      <c r="E45" s="91"/>
      <c r="F45" s="91"/>
    </row>
    <row r="46" spans="1:6" ht="14.25" customHeight="1" x14ac:dyDescent="0.25">
      <c r="A46" s="91"/>
      <c r="B46" s="91"/>
      <c r="C46" s="91"/>
      <c r="D46" s="91"/>
      <c r="E46" s="91"/>
      <c r="F46" s="91"/>
    </row>
    <row r="47" spans="1:6" ht="14.25" customHeight="1" x14ac:dyDescent="0.25">
      <c r="A47" s="91"/>
      <c r="B47" s="91"/>
      <c r="C47" s="91"/>
      <c r="D47" s="91"/>
      <c r="E47" s="91"/>
      <c r="F47" s="91"/>
    </row>
    <row r="48" spans="1:6" ht="14.25" customHeight="1" x14ac:dyDescent="0.25">
      <c r="A48" s="91"/>
      <c r="B48" s="91"/>
      <c r="C48" s="91"/>
      <c r="D48" s="91"/>
      <c r="E48" s="91"/>
      <c r="F48" s="91"/>
    </row>
    <row r="49" spans="1:6" ht="14.25" customHeight="1" x14ac:dyDescent="0.25">
      <c r="A49" s="91"/>
      <c r="B49" s="91"/>
      <c r="C49" s="91"/>
      <c r="D49" s="91"/>
      <c r="E49" s="91"/>
      <c r="F49" s="91"/>
    </row>
    <row r="50" spans="1:6" ht="14.25" customHeight="1" x14ac:dyDescent="0.25">
      <c r="A50" s="91"/>
      <c r="B50" s="91"/>
      <c r="C50" s="91"/>
      <c r="D50" s="91"/>
      <c r="E50" s="91"/>
      <c r="F50" s="91"/>
    </row>
    <row r="51" spans="1:6" ht="14.25" customHeight="1" x14ac:dyDescent="0.25">
      <c r="A51" s="91"/>
      <c r="B51" s="91"/>
      <c r="C51" s="91"/>
      <c r="D51" s="91"/>
      <c r="E51" s="91"/>
      <c r="F51" s="91"/>
    </row>
    <row r="52" spans="1:6" ht="14.25" customHeight="1" x14ac:dyDescent="0.25">
      <c r="A52" s="91"/>
      <c r="B52" s="91"/>
      <c r="C52" s="91"/>
      <c r="D52" s="91"/>
      <c r="E52" s="91"/>
      <c r="F52" s="91"/>
    </row>
    <row r="53" spans="1:6" ht="14.25" customHeight="1" x14ac:dyDescent="0.25">
      <c r="A53" s="91"/>
      <c r="B53" s="91"/>
      <c r="C53" s="91"/>
      <c r="D53" s="91"/>
      <c r="E53" s="91"/>
      <c r="F53" s="91"/>
    </row>
    <row r="54" spans="1:6" ht="14.25" customHeight="1" x14ac:dyDescent="0.25">
      <c r="A54" s="91"/>
      <c r="B54" s="91"/>
      <c r="C54" s="91"/>
      <c r="D54" s="91"/>
      <c r="E54" s="91"/>
      <c r="F54" s="91"/>
    </row>
    <row r="55" spans="1:6" ht="14.25" customHeight="1" x14ac:dyDescent="0.25">
      <c r="A55" s="91"/>
      <c r="B55" s="91"/>
      <c r="C55" s="91"/>
      <c r="D55" s="91"/>
      <c r="E55" s="91"/>
      <c r="F55" s="91"/>
    </row>
    <row r="56" spans="1:6" ht="14.25" customHeight="1" x14ac:dyDescent="0.25">
      <c r="A56" s="91"/>
      <c r="B56" s="91"/>
      <c r="C56" s="91"/>
      <c r="D56" s="91"/>
      <c r="E56" s="91"/>
      <c r="F56" s="91"/>
    </row>
    <row r="57" spans="1:6" ht="14.25" customHeight="1" x14ac:dyDescent="0.25">
      <c r="A57" s="91"/>
      <c r="B57" s="91"/>
      <c r="C57" s="91"/>
      <c r="D57" s="91"/>
      <c r="E57" s="91"/>
      <c r="F57" s="91"/>
    </row>
    <row r="58" spans="1:6" ht="14.25" customHeight="1" x14ac:dyDescent="0.25">
      <c r="A58" s="91"/>
      <c r="B58" s="91"/>
      <c r="C58" s="91"/>
      <c r="D58" s="91"/>
      <c r="E58" s="91"/>
      <c r="F58" s="91"/>
    </row>
    <row r="59" spans="1:6" ht="14.25" customHeight="1" x14ac:dyDescent="0.25">
      <c r="A59" s="91"/>
      <c r="B59" s="91"/>
      <c r="C59" s="91"/>
      <c r="D59" s="91"/>
      <c r="E59" s="91"/>
      <c r="F59" s="91"/>
    </row>
    <row r="60" spans="1:6" ht="14.25" customHeight="1" x14ac:dyDescent="0.25">
      <c r="A60" s="91"/>
      <c r="B60" s="91"/>
      <c r="C60" s="91"/>
      <c r="D60" s="91"/>
      <c r="E60" s="91"/>
      <c r="F60" s="91"/>
    </row>
    <row r="61" spans="1:6" ht="14.25" customHeight="1" x14ac:dyDescent="0.25">
      <c r="A61" s="91"/>
      <c r="B61" s="91"/>
      <c r="C61" s="91"/>
      <c r="D61" s="91"/>
      <c r="E61" s="91"/>
      <c r="F61" s="91"/>
    </row>
    <row r="62" spans="1:6" ht="14.25" customHeight="1" x14ac:dyDescent="0.25">
      <c r="A62" s="91"/>
      <c r="B62" s="91"/>
      <c r="C62" s="91"/>
      <c r="D62" s="91"/>
      <c r="E62" s="91"/>
      <c r="F62" s="91"/>
    </row>
    <row r="63" spans="1:6" ht="14.25" customHeight="1" x14ac:dyDescent="0.25">
      <c r="A63" s="91"/>
      <c r="B63" s="91"/>
      <c r="C63" s="91"/>
      <c r="D63" s="91"/>
      <c r="E63" s="91"/>
      <c r="F63" s="91"/>
    </row>
    <row r="64" spans="1:6" ht="14.25" customHeight="1" x14ac:dyDescent="0.25">
      <c r="A64" s="91"/>
      <c r="B64" s="91"/>
      <c r="C64" s="91"/>
      <c r="D64" s="91"/>
      <c r="E64" s="91"/>
      <c r="F64" s="91"/>
    </row>
    <row r="65" spans="1:6" ht="14.25" customHeight="1" x14ac:dyDescent="0.25">
      <c r="A65" s="91"/>
      <c r="B65" s="91"/>
      <c r="C65" s="91"/>
      <c r="D65" s="91"/>
      <c r="E65" s="91"/>
      <c r="F65" s="91"/>
    </row>
    <row r="66" spans="1:6" ht="14.25" customHeight="1" x14ac:dyDescent="0.25">
      <c r="A66" s="91"/>
      <c r="B66" s="91"/>
      <c r="C66" s="91"/>
      <c r="D66" s="91"/>
      <c r="E66" s="91"/>
      <c r="F66" s="91"/>
    </row>
    <row r="67" spans="1:6" ht="14.25" customHeight="1" x14ac:dyDescent="0.25">
      <c r="A67" s="91"/>
      <c r="B67" s="91"/>
      <c r="C67" s="91"/>
      <c r="D67" s="91"/>
      <c r="E67" s="91"/>
      <c r="F67" s="91"/>
    </row>
    <row r="68" spans="1:6" ht="14.25" customHeight="1" x14ac:dyDescent="0.25">
      <c r="A68" s="91"/>
      <c r="B68" s="91"/>
      <c r="C68" s="91"/>
      <c r="D68" s="91"/>
      <c r="E68" s="91"/>
      <c r="F68" s="91"/>
    </row>
    <row r="69" spans="1:6" ht="14.25" customHeight="1" x14ac:dyDescent="0.25">
      <c r="A69" s="91"/>
      <c r="B69" s="91"/>
      <c r="C69" s="91"/>
      <c r="D69" s="91"/>
      <c r="E69" s="91"/>
      <c r="F69" s="91"/>
    </row>
    <row r="70" spans="1:6" ht="14.25" customHeight="1" x14ac:dyDescent="0.25">
      <c r="A70" s="91"/>
      <c r="B70" s="91"/>
      <c r="C70" s="91"/>
      <c r="D70" s="91"/>
      <c r="E70" s="91"/>
      <c r="F70" s="91"/>
    </row>
    <row r="71" spans="1:6" ht="14.25" customHeight="1" x14ac:dyDescent="0.25">
      <c r="A71" s="91"/>
      <c r="B71" s="91"/>
      <c r="C71" s="91"/>
      <c r="D71" s="91"/>
      <c r="E71" s="91"/>
      <c r="F71" s="91"/>
    </row>
    <row r="72" spans="1:6" ht="14.25" customHeight="1" x14ac:dyDescent="0.25">
      <c r="A72" s="91"/>
      <c r="B72" s="91"/>
      <c r="C72" s="91"/>
      <c r="D72" s="91"/>
      <c r="E72" s="91"/>
      <c r="F72" s="91"/>
    </row>
    <row r="73" spans="1:6" ht="14.25" customHeight="1" x14ac:dyDescent="0.25">
      <c r="A73" s="91"/>
      <c r="B73" s="91"/>
      <c r="C73" s="91"/>
      <c r="D73" s="91"/>
      <c r="E73" s="91"/>
      <c r="F73" s="91"/>
    </row>
    <row r="74" spans="1:6" ht="14.25" customHeight="1" x14ac:dyDescent="0.25">
      <c r="A74" s="91"/>
      <c r="B74" s="91"/>
      <c r="C74" s="91"/>
      <c r="D74" s="91"/>
      <c r="E74" s="91"/>
      <c r="F74" s="91"/>
    </row>
    <row r="75" spans="1:6" ht="14.25" customHeight="1" x14ac:dyDescent="0.25">
      <c r="A75" s="91"/>
      <c r="B75" s="91"/>
      <c r="C75" s="91"/>
      <c r="D75" s="91"/>
      <c r="E75" s="91"/>
      <c r="F75" s="91"/>
    </row>
    <row r="76" spans="1:6" ht="14.25" customHeight="1" x14ac:dyDescent="0.25">
      <c r="A76" s="91"/>
      <c r="B76" s="91"/>
      <c r="C76" s="91"/>
      <c r="D76" s="91"/>
      <c r="E76" s="91"/>
      <c r="F76" s="91"/>
    </row>
    <row r="77" spans="1:6" ht="14.25" customHeight="1" x14ac:dyDescent="0.25">
      <c r="A77" s="91"/>
      <c r="B77" s="91"/>
      <c r="C77" s="91"/>
      <c r="D77" s="91"/>
      <c r="E77" s="91"/>
      <c r="F77" s="91"/>
    </row>
    <row r="78" spans="1:6" ht="14.25" customHeight="1" x14ac:dyDescent="0.25">
      <c r="A78" s="91"/>
      <c r="B78" s="91"/>
      <c r="C78" s="91"/>
      <c r="D78" s="91"/>
      <c r="E78" s="91"/>
      <c r="F78" s="91"/>
    </row>
    <row r="79" spans="1:6" ht="14.25" customHeight="1" x14ac:dyDescent="0.25">
      <c r="A79" s="91"/>
      <c r="B79" s="91"/>
      <c r="C79" s="91"/>
      <c r="D79" s="91"/>
      <c r="E79" s="91"/>
      <c r="F79" s="91"/>
    </row>
    <row r="80" spans="1:6" ht="14.25" customHeight="1" x14ac:dyDescent="0.25">
      <c r="A80" s="91"/>
      <c r="B80" s="91"/>
      <c r="C80" s="91"/>
      <c r="D80" s="91"/>
      <c r="E80" s="91"/>
      <c r="F80" s="91"/>
    </row>
    <row r="81" spans="1:6" ht="14.25" customHeight="1" x14ac:dyDescent="0.25">
      <c r="A81" s="91"/>
      <c r="B81" s="91"/>
      <c r="C81" s="91"/>
      <c r="D81" s="91"/>
      <c r="E81" s="91"/>
      <c r="F81" s="91"/>
    </row>
    <row r="82" spans="1:6" ht="14.25" customHeight="1" x14ac:dyDescent="0.25">
      <c r="A82" s="91"/>
      <c r="B82" s="91"/>
      <c r="C82" s="91"/>
      <c r="D82" s="91"/>
      <c r="E82" s="91"/>
      <c r="F82" s="91"/>
    </row>
    <row r="83" spans="1:6" ht="14.25" customHeight="1" x14ac:dyDescent="0.25">
      <c r="A83" s="91"/>
      <c r="B83" s="91"/>
      <c r="C83" s="91"/>
      <c r="D83" s="91"/>
      <c r="E83" s="91"/>
      <c r="F83" s="91"/>
    </row>
    <row r="84" spans="1:6" ht="14.25" customHeight="1" x14ac:dyDescent="0.25">
      <c r="A84" s="91"/>
      <c r="B84" s="91"/>
      <c r="C84" s="91"/>
      <c r="D84" s="91"/>
      <c r="E84" s="91"/>
      <c r="F84" s="91"/>
    </row>
    <row r="85" spans="1:6" ht="14.25" customHeight="1" x14ac:dyDescent="0.25">
      <c r="A85" s="91"/>
      <c r="B85" s="91"/>
      <c r="C85" s="91"/>
      <c r="D85" s="91"/>
      <c r="E85" s="91"/>
      <c r="F85" s="91"/>
    </row>
    <row r="86" spans="1:6" ht="14.25" customHeight="1" x14ac:dyDescent="0.25">
      <c r="A86" s="91"/>
      <c r="B86" s="91"/>
      <c r="C86" s="91"/>
      <c r="D86" s="91"/>
      <c r="E86" s="91"/>
      <c r="F86" s="91"/>
    </row>
    <row r="87" spans="1:6" ht="14.25" customHeight="1" x14ac:dyDescent="0.25">
      <c r="A87" s="91"/>
      <c r="B87" s="91"/>
      <c r="C87" s="91"/>
      <c r="D87" s="91"/>
      <c r="E87" s="91"/>
      <c r="F87" s="91"/>
    </row>
    <row r="88" spans="1:6" ht="14.25" customHeight="1" x14ac:dyDescent="0.25">
      <c r="A88" s="91"/>
      <c r="B88" s="91"/>
      <c r="C88" s="91"/>
      <c r="D88" s="91"/>
      <c r="E88" s="91"/>
      <c r="F88" s="91"/>
    </row>
    <row r="89" spans="1:6" ht="14.25" customHeight="1" x14ac:dyDescent="0.25">
      <c r="A89" s="91"/>
      <c r="B89" s="91"/>
      <c r="C89" s="91"/>
      <c r="D89" s="91"/>
      <c r="E89" s="91"/>
      <c r="F89" s="91"/>
    </row>
    <row r="90" spans="1:6" ht="14.25" customHeight="1" x14ac:dyDescent="0.25">
      <c r="A90" s="91"/>
      <c r="B90" s="91"/>
      <c r="C90" s="91"/>
      <c r="D90" s="91"/>
      <c r="E90" s="91"/>
      <c r="F90" s="91"/>
    </row>
    <row r="91" spans="1:6" ht="14.25" customHeight="1" x14ac:dyDescent="0.25">
      <c r="A91" s="91"/>
      <c r="B91" s="91"/>
      <c r="C91" s="91"/>
      <c r="D91" s="91"/>
      <c r="E91" s="91"/>
      <c r="F91" s="91"/>
    </row>
    <row r="92" spans="1:6" ht="14.25" customHeight="1" x14ac:dyDescent="0.25">
      <c r="A92" s="91"/>
      <c r="B92" s="91"/>
      <c r="C92" s="91"/>
      <c r="D92" s="91"/>
      <c r="E92" s="91"/>
      <c r="F92" s="91"/>
    </row>
    <row r="93" spans="1:6" ht="14.25" customHeight="1" x14ac:dyDescent="0.25">
      <c r="A93" s="91"/>
      <c r="B93" s="91"/>
      <c r="C93" s="91"/>
      <c r="D93" s="91"/>
      <c r="E93" s="91"/>
      <c r="F93" s="91"/>
    </row>
    <row r="94" spans="1:6" ht="14.25" customHeight="1" x14ac:dyDescent="0.25">
      <c r="A94" s="91"/>
      <c r="B94" s="91"/>
      <c r="C94" s="91"/>
      <c r="D94" s="91"/>
      <c r="E94" s="91"/>
      <c r="F94" s="91"/>
    </row>
    <row r="95" spans="1:6" ht="14.25" customHeight="1" x14ac:dyDescent="0.25">
      <c r="A95" s="91"/>
      <c r="B95" s="91"/>
      <c r="C95" s="91"/>
      <c r="D95" s="91"/>
      <c r="E95" s="91"/>
      <c r="F95" s="91"/>
    </row>
    <row r="96" spans="1:6" ht="14.25" customHeight="1" x14ac:dyDescent="0.25">
      <c r="A96" s="91"/>
      <c r="B96" s="91"/>
      <c r="C96" s="91"/>
      <c r="D96" s="91"/>
      <c r="E96" s="91"/>
      <c r="F96" s="91"/>
    </row>
    <row r="97" spans="1:6" ht="14.25" customHeight="1" x14ac:dyDescent="0.25">
      <c r="A97" s="91"/>
      <c r="B97" s="91"/>
      <c r="C97" s="91"/>
      <c r="D97" s="91"/>
      <c r="E97" s="91"/>
      <c r="F97" s="91"/>
    </row>
    <row r="98" spans="1:6" ht="14.25" customHeight="1" x14ac:dyDescent="0.25">
      <c r="A98" s="91"/>
      <c r="B98" s="91"/>
      <c r="C98" s="91"/>
      <c r="D98" s="91"/>
      <c r="E98" s="91"/>
      <c r="F98" s="91"/>
    </row>
    <row r="99" spans="1:6" ht="14.25" customHeight="1" x14ac:dyDescent="0.25">
      <c r="A99" s="91"/>
      <c r="B99" s="91"/>
      <c r="C99" s="91"/>
      <c r="D99" s="91"/>
      <c r="E99" s="91"/>
      <c r="F99" s="91"/>
    </row>
    <row r="100" spans="1:6" ht="14.25" customHeight="1" x14ac:dyDescent="0.25">
      <c r="A100" s="91"/>
      <c r="B100" s="91"/>
      <c r="C100" s="91"/>
      <c r="D100" s="91"/>
      <c r="E100" s="91"/>
      <c r="F100" s="91"/>
    </row>
    <row r="101" spans="1:6" ht="14.25" customHeight="1" x14ac:dyDescent="0.25">
      <c r="A101" s="91"/>
      <c r="B101" s="91"/>
      <c r="C101" s="91"/>
      <c r="D101" s="91"/>
      <c r="E101" s="91"/>
      <c r="F101" s="91"/>
    </row>
    <row r="102" spans="1:6" ht="14.25" customHeight="1" x14ac:dyDescent="0.25">
      <c r="A102" s="91"/>
      <c r="B102" s="91"/>
      <c r="C102" s="91"/>
      <c r="D102" s="91"/>
      <c r="E102" s="91"/>
      <c r="F102" s="91"/>
    </row>
    <row r="103" spans="1:6" ht="14.25" customHeight="1" x14ac:dyDescent="0.25">
      <c r="A103" s="91"/>
      <c r="B103" s="91"/>
      <c r="C103" s="91"/>
      <c r="D103" s="91"/>
      <c r="E103" s="91"/>
      <c r="F103" s="91"/>
    </row>
    <row r="104" spans="1:6" ht="14.25" customHeight="1" x14ac:dyDescent="0.25">
      <c r="A104" s="91"/>
      <c r="B104" s="91"/>
      <c r="C104" s="91"/>
      <c r="D104" s="91"/>
      <c r="E104" s="91"/>
      <c r="F104" s="91"/>
    </row>
    <row r="105" spans="1:6" ht="14.25" customHeight="1" x14ac:dyDescent="0.25">
      <c r="A105" s="91"/>
      <c r="B105" s="91"/>
      <c r="C105" s="91"/>
      <c r="D105" s="91"/>
      <c r="E105" s="91"/>
      <c r="F105" s="91"/>
    </row>
    <row r="106" spans="1:6" ht="14.25" customHeight="1" x14ac:dyDescent="0.25">
      <c r="A106" s="91"/>
      <c r="B106" s="91"/>
      <c r="C106" s="91"/>
      <c r="D106" s="91"/>
      <c r="E106" s="91"/>
      <c r="F106" s="91"/>
    </row>
    <row r="107" spans="1:6" ht="14.25" customHeight="1" x14ac:dyDescent="0.25">
      <c r="A107" s="91"/>
      <c r="B107" s="91"/>
      <c r="C107" s="91"/>
      <c r="D107" s="91"/>
      <c r="E107" s="91"/>
      <c r="F107" s="91"/>
    </row>
    <row r="108" spans="1:6" ht="14.25" customHeight="1" x14ac:dyDescent="0.25">
      <c r="A108" s="91"/>
      <c r="B108" s="91"/>
      <c r="C108" s="91"/>
      <c r="D108" s="91"/>
      <c r="E108" s="91"/>
      <c r="F108" s="91"/>
    </row>
    <row r="109" spans="1:6" ht="14.25" customHeight="1" x14ac:dyDescent="0.25">
      <c r="A109" s="91"/>
      <c r="B109" s="91"/>
      <c r="C109" s="91"/>
      <c r="D109" s="91"/>
      <c r="E109" s="91"/>
      <c r="F109" s="91"/>
    </row>
    <row r="110" spans="1:6" ht="14.25" customHeight="1" x14ac:dyDescent="0.25">
      <c r="A110" s="91"/>
      <c r="B110" s="91"/>
      <c r="C110" s="91"/>
      <c r="D110" s="91"/>
      <c r="E110" s="91"/>
      <c r="F110" s="91"/>
    </row>
    <row r="111" spans="1:6" ht="14.25" customHeight="1" x14ac:dyDescent="0.25">
      <c r="A111" s="91"/>
      <c r="B111" s="91"/>
      <c r="C111" s="91"/>
      <c r="D111" s="91"/>
      <c r="E111" s="91"/>
      <c r="F111" s="91"/>
    </row>
    <row r="112" spans="1:6" ht="14.25" customHeight="1" x14ac:dyDescent="0.25">
      <c r="A112" s="91"/>
      <c r="B112" s="91"/>
      <c r="C112" s="91"/>
      <c r="D112" s="91"/>
      <c r="E112" s="91"/>
      <c r="F112" s="91"/>
    </row>
    <row r="113" spans="1:6" ht="14.25" customHeight="1" x14ac:dyDescent="0.25">
      <c r="A113" s="91"/>
      <c r="B113" s="91"/>
      <c r="C113" s="91"/>
      <c r="D113" s="91"/>
      <c r="E113" s="91"/>
      <c r="F113" s="91"/>
    </row>
    <row r="114" spans="1:6" ht="14.25" customHeight="1" x14ac:dyDescent="0.25">
      <c r="A114" s="91"/>
      <c r="B114" s="91"/>
      <c r="C114" s="91"/>
      <c r="D114" s="91"/>
      <c r="E114" s="91"/>
      <c r="F114" s="91"/>
    </row>
    <row r="115" spans="1:6" ht="14.25" customHeight="1" x14ac:dyDescent="0.25">
      <c r="A115" s="91"/>
      <c r="B115" s="91"/>
      <c r="C115" s="91"/>
      <c r="D115" s="91"/>
      <c r="E115" s="91"/>
      <c r="F115" s="91"/>
    </row>
    <row r="116" spans="1:6" ht="14.25" customHeight="1" x14ac:dyDescent="0.25">
      <c r="A116" s="91"/>
      <c r="B116" s="91"/>
      <c r="C116" s="91"/>
      <c r="D116" s="91"/>
      <c r="E116" s="91"/>
      <c r="F116" s="91"/>
    </row>
    <row r="117" spans="1:6" ht="14.25" customHeight="1" x14ac:dyDescent="0.25">
      <c r="A117" s="91"/>
      <c r="B117" s="91"/>
      <c r="C117" s="91"/>
      <c r="D117" s="91"/>
      <c r="E117" s="91"/>
      <c r="F117" s="91"/>
    </row>
    <row r="118" spans="1:6" ht="14.25" customHeight="1" x14ac:dyDescent="0.25">
      <c r="A118" s="91"/>
      <c r="B118" s="91"/>
      <c r="C118" s="91"/>
      <c r="D118" s="91"/>
      <c r="E118" s="91"/>
      <c r="F118" s="91"/>
    </row>
    <row r="119" spans="1:6" ht="14.25" customHeight="1" x14ac:dyDescent="0.25">
      <c r="A119" s="91"/>
      <c r="B119" s="91"/>
      <c r="C119" s="91"/>
      <c r="D119" s="91"/>
      <c r="E119" s="91"/>
      <c r="F119" s="91"/>
    </row>
    <row r="120" spans="1:6" ht="14.25" customHeight="1" x14ac:dyDescent="0.25">
      <c r="A120" s="91"/>
      <c r="B120" s="91"/>
      <c r="C120" s="91"/>
      <c r="D120" s="91"/>
      <c r="E120" s="91"/>
      <c r="F120" s="91"/>
    </row>
    <row r="121" spans="1:6" ht="14.25" customHeight="1" x14ac:dyDescent="0.25">
      <c r="A121" s="91"/>
      <c r="B121" s="91"/>
      <c r="C121" s="91"/>
      <c r="D121" s="91"/>
      <c r="E121" s="91"/>
      <c r="F121" s="91"/>
    </row>
    <row r="122" spans="1:6" ht="14.25" customHeight="1" x14ac:dyDescent="0.25">
      <c r="A122" s="91"/>
      <c r="B122" s="91"/>
      <c r="C122" s="91"/>
      <c r="D122" s="91"/>
      <c r="E122" s="91"/>
      <c r="F122" s="91"/>
    </row>
    <row r="123" spans="1:6" ht="14.25" customHeight="1" x14ac:dyDescent="0.25">
      <c r="A123" s="91"/>
      <c r="B123" s="91"/>
      <c r="C123" s="91"/>
      <c r="D123" s="91"/>
      <c r="E123" s="91"/>
      <c r="F123" s="91"/>
    </row>
    <row r="124" spans="1:6" ht="14.25" customHeight="1" x14ac:dyDescent="0.25">
      <c r="A124" s="91"/>
      <c r="B124" s="91"/>
      <c r="C124" s="91"/>
      <c r="D124" s="91"/>
      <c r="E124" s="91"/>
      <c r="F124" s="91"/>
    </row>
    <row r="125" spans="1:6" ht="14.25" customHeight="1" x14ac:dyDescent="0.25">
      <c r="A125" s="91"/>
      <c r="B125" s="91"/>
      <c r="C125" s="91"/>
      <c r="D125" s="91"/>
      <c r="E125" s="91"/>
      <c r="F125" s="91"/>
    </row>
    <row r="126" spans="1:6" ht="14.25" customHeight="1" x14ac:dyDescent="0.25">
      <c r="A126" s="91"/>
      <c r="B126" s="91"/>
      <c r="C126" s="91"/>
      <c r="D126" s="91"/>
      <c r="E126" s="91"/>
      <c r="F126" s="91"/>
    </row>
    <row r="127" spans="1:6" ht="14.25" customHeight="1" x14ac:dyDescent="0.25">
      <c r="A127" s="91"/>
      <c r="B127" s="91"/>
      <c r="C127" s="91"/>
      <c r="D127" s="91"/>
      <c r="E127" s="91"/>
      <c r="F127" s="91"/>
    </row>
    <row r="128" spans="1:6" ht="14.25" customHeight="1" x14ac:dyDescent="0.25">
      <c r="A128" s="91"/>
      <c r="B128" s="91"/>
      <c r="C128" s="91"/>
      <c r="D128" s="91"/>
      <c r="E128" s="91"/>
      <c r="F128" s="91"/>
    </row>
    <row r="129" spans="1:6" ht="14.25" customHeight="1" x14ac:dyDescent="0.25">
      <c r="A129" s="91"/>
      <c r="B129" s="91"/>
      <c r="C129" s="91"/>
      <c r="D129" s="91"/>
      <c r="E129" s="91"/>
      <c r="F129" s="91"/>
    </row>
    <row r="130" spans="1:6" ht="14.25" customHeight="1" x14ac:dyDescent="0.25">
      <c r="A130" s="91"/>
      <c r="B130" s="91"/>
      <c r="C130" s="91"/>
      <c r="D130" s="91"/>
      <c r="E130" s="91"/>
      <c r="F130" s="91"/>
    </row>
    <row r="131" spans="1:6" ht="14.25" customHeight="1" x14ac:dyDescent="0.25">
      <c r="A131" s="91"/>
      <c r="B131" s="91"/>
      <c r="C131" s="91"/>
      <c r="D131" s="91"/>
      <c r="E131" s="91"/>
      <c r="F131" s="91"/>
    </row>
    <row r="132" spans="1:6" ht="14.25" customHeight="1" x14ac:dyDescent="0.25">
      <c r="A132" s="91"/>
      <c r="B132" s="91"/>
      <c r="C132" s="91"/>
      <c r="D132" s="91"/>
      <c r="E132" s="91"/>
      <c r="F132" s="91"/>
    </row>
    <row r="133" spans="1:6" ht="14.25" customHeight="1" x14ac:dyDescent="0.25">
      <c r="A133" s="91"/>
      <c r="B133" s="91"/>
      <c r="C133" s="91"/>
      <c r="D133" s="91"/>
      <c r="E133" s="91"/>
      <c r="F133" s="91"/>
    </row>
    <row r="134" spans="1:6" ht="14.25" customHeight="1" x14ac:dyDescent="0.25">
      <c r="A134" s="91"/>
      <c r="B134" s="91"/>
      <c r="C134" s="91"/>
      <c r="D134" s="91"/>
      <c r="E134" s="91"/>
      <c r="F134" s="91"/>
    </row>
    <row r="135" spans="1:6" ht="14.25" customHeight="1" x14ac:dyDescent="0.25">
      <c r="A135" s="91"/>
      <c r="B135" s="91"/>
      <c r="C135" s="91"/>
      <c r="D135" s="91"/>
      <c r="E135" s="91"/>
      <c r="F135" s="91"/>
    </row>
    <row r="136" spans="1:6" ht="14.25" customHeight="1" x14ac:dyDescent="0.25">
      <c r="A136" s="91"/>
      <c r="B136" s="91"/>
      <c r="C136" s="91"/>
      <c r="D136" s="91"/>
      <c r="E136" s="91"/>
      <c r="F136" s="91"/>
    </row>
    <row r="137" spans="1:6" ht="14.25" customHeight="1" x14ac:dyDescent="0.25">
      <c r="A137" s="91"/>
      <c r="B137" s="91"/>
      <c r="C137" s="91"/>
      <c r="D137" s="91"/>
      <c r="E137" s="91"/>
      <c r="F137" s="91"/>
    </row>
    <row r="138" spans="1:6" ht="14.25" customHeight="1" x14ac:dyDescent="0.25">
      <c r="A138" s="91"/>
      <c r="B138" s="91"/>
      <c r="C138" s="91"/>
      <c r="D138" s="91"/>
      <c r="E138" s="91"/>
      <c r="F138" s="91"/>
    </row>
    <row r="139" spans="1:6" ht="14.25" customHeight="1" x14ac:dyDescent="0.25">
      <c r="A139" s="91"/>
      <c r="B139" s="91"/>
      <c r="C139" s="91"/>
      <c r="D139" s="91"/>
      <c r="E139" s="91"/>
      <c r="F139" s="91"/>
    </row>
    <row r="140" spans="1:6" ht="14.25" customHeight="1" x14ac:dyDescent="0.25">
      <c r="A140" s="91"/>
      <c r="B140" s="91"/>
      <c r="C140" s="91"/>
      <c r="D140" s="91"/>
      <c r="E140" s="91"/>
      <c r="F140" s="91"/>
    </row>
    <row r="141" spans="1:6" ht="14.25" customHeight="1" x14ac:dyDescent="0.25">
      <c r="A141" s="91"/>
      <c r="B141" s="91"/>
      <c r="C141" s="91"/>
      <c r="D141" s="91"/>
      <c r="E141" s="91"/>
      <c r="F141" s="91"/>
    </row>
    <row r="142" spans="1:6" ht="14.25" customHeight="1" x14ac:dyDescent="0.25">
      <c r="A142" s="91"/>
      <c r="B142" s="91"/>
      <c r="C142" s="91"/>
      <c r="D142" s="91"/>
      <c r="E142" s="91"/>
      <c r="F142" s="91"/>
    </row>
    <row r="143" spans="1:6" ht="14.25" customHeight="1" x14ac:dyDescent="0.25">
      <c r="A143" s="91"/>
      <c r="B143" s="91"/>
      <c r="C143" s="91"/>
      <c r="D143" s="91"/>
      <c r="E143" s="91"/>
      <c r="F143" s="91"/>
    </row>
    <row r="144" spans="1:6" ht="14.25" customHeight="1" x14ac:dyDescent="0.25">
      <c r="A144" s="91"/>
      <c r="B144" s="91"/>
      <c r="C144" s="91"/>
      <c r="D144" s="91"/>
      <c r="E144" s="91"/>
      <c r="F144" s="91"/>
    </row>
    <row r="145" spans="1:6" ht="14.25" customHeight="1" x14ac:dyDescent="0.25">
      <c r="A145" s="91"/>
      <c r="B145" s="91"/>
      <c r="C145" s="91"/>
      <c r="D145" s="91"/>
      <c r="E145" s="91"/>
      <c r="F145" s="91"/>
    </row>
    <row r="146" spans="1:6" ht="14.25" customHeight="1" x14ac:dyDescent="0.25">
      <c r="A146" s="91"/>
      <c r="B146" s="91"/>
      <c r="C146" s="91"/>
      <c r="D146" s="91"/>
      <c r="E146" s="91"/>
      <c r="F146" s="91"/>
    </row>
    <row r="147" spans="1:6" ht="14.25" customHeight="1" x14ac:dyDescent="0.25">
      <c r="A147" s="91"/>
      <c r="B147" s="91"/>
      <c r="C147" s="91"/>
      <c r="D147" s="91"/>
      <c r="E147" s="91"/>
      <c r="F147" s="91"/>
    </row>
    <row r="148" spans="1:6" ht="14.25" customHeight="1" x14ac:dyDescent="0.25">
      <c r="A148" s="91"/>
      <c r="B148" s="91"/>
      <c r="C148" s="91"/>
      <c r="D148" s="91"/>
      <c r="E148" s="91"/>
      <c r="F148" s="91"/>
    </row>
    <row r="149" spans="1:6" ht="14.25" customHeight="1" x14ac:dyDescent="0.25">
      <c r="A149" s="91"/>
      <c r="B149" s="91"/>
      <c r="C149" s="91"/>
      <c r="D149" s="91"/>
      <c r="E149" s="91"/>
      <c r="F149" s="91"/>
    </row>
    <row r="150" spans="1:6" ht="14.25" customHeight="1" x14ac:dyDescent="0.25">
      <c r="A150" s="91"/>
      <c r="B150" s="91"/>
      <c r="C150" s="91"/>
      <c r="D150" s="91"/>
      <c r="E150" s="91"/>
      <c r="F150" s="91"/>
    </row>
    <row r="151" spans="1:6" ht="14.25" customHeight="1" x14ac:dyDescent="0.25">
      <c r="A151" s="91"/>
      <c r="B151" s="91"/>
      <c r="C151" s="91"/>
      <c r="D151" s="91"/>
      <c r="E151" s="91"/>
      <c r="F151" s="91"/>
    </row>
    <row r="152" spans="1:6" ht="14.25" customHeight="1" x14ac:dyDescent="0.25">
      <c r="A152" s="91"/>
      <c r="B152" s="91"/>
      <c r="C152" s="91"/>
      <c r="D152" s="91"/>
      <c r="E152" s="91"/>
      <c r="F152" s="91"/>
    </row>
    <row r="153" spans="1:6" ht="14.25" customHeight="1" x14ac:dyDescent="0.25">
      <c r="A153" s="91"/>
      <c r="B153" s="91"/>
      <c r="C153" s="91"/>
      <c r="D153" s="91"/>
      <c r="E153" s="91"/>
      <c r="F153" s="91"/>
    </row>
    <row r="154" spans="1:6" ht="14.25" customHeight="1" x14ac:dyDescent="0.25">
      <c r="A154" s="91"/>
      <c r="B154" s="91"/>
      <c r="C154" s="91"/>
      <c r="D154" s="91"/>
      <c r="E154" s="91"/>
      <c r="F154" s="91"/>
    </row>
    <row r="155" spans="1:6" ht="14.25" customHeight="1" x14ac:dyDescent="0.25">
      <c r="A155" s="91"/>
      <c r="B155" s="91"/>
      <c r="C155" s="91"/>
      <c r="D155" s="91"/>
      <c r="E155" s="91"/>
      <c r="F155" s="91"/>
    </row>
    <row r="156" spans="1:6" ht="14.25" customHeight="1" x14ac:dyDescent="0.25">
      <c r="A156" s="91"/>
      <c r="B156" s="91"/>
      <c r="C156" s="91"/>
      <c r="D156" s="91"/>
      <c r="E156" s="91"/>
      <c r="F156" s="91"/>
    </row>
    <row r="157" spans="1:6" ht="14.25" customHeight="1" x14ac:dyDescent="0.25">
      <c r="A157" s="91"/>
      <c r="B157" s="91"/>
      <c r="C157" s="91"/>
      <c r="D157" s="91"/>
      <c r="E157" s="91"/>
      <c r="F157" s="91"/>
    </row>
    <row r="158" spans="1:6" ht="14.25" customHeight="1" x14ac:dyDescent="0.25">
      <c r="A158" s="91"/>
      <c r="B158" s="91"/>
      <c r="C158" s="91"/>
      <c r="D158" s="91"/>
      <c r="E158" s="91"/>
      <c r="F158" s="91"/>
    </row>
    <row r="159" spans="1:6" ht="14.25" customHeight="1" x14ac:dyDescent="0.25">
      <c r="A159" s="91"/>
      <c r="B159" s="91"/>
      <c r="C159" s="91"/>
      <c r="D159" s="91"/>
      <c r="E159" s="91"/>
      <c r="F159" s="91"/>
    </row>
    <row r="160" spans="1:6" ht="14.25" customHeight="1" x14ac:dyDescent="0.25">
      <c r="A160" s="91"/>
      <c r="B160" s="91"/>
      <c r="C160" s="91"/>
      <c r="D160" s="91"/>
      <c r="E160" s="91"/>
      <c r="F160" s="91"/>
    </row>
    <row r="161" spans="1:6" ht="14.25" customHeight="1" x14ac:dyDescent="0.25">
      <c r="A161" s="91"/>
      <c r="B161" s="91"/>
      <c r="C161" s="91"/>
      <c r="D161" s="91"/>
      <c r="E161" s="91"/>
      <c r="F161" s="91"/>
    </row>
    <row r="162" spans="1:6" ht="14.25" customHeight="1" x14ac:dyDescent="0.25">
      <c r="A162" s="91"/>
      <c r="B162" s="91"/>
      <c r="C162" s="91"/>
      <c r="D162" s="91"/>
      <c r="E162" s="91"/>
      <c r="F162" s="91"/>
    </row>
    <row r="163" spans="1:6" ht="14.25" customHeight="1" x14ac:dyDescent="0.25">
      <c r="A163" s="91"/>
      <c r="B163" s="91"/>
      <c r="C163" s="91"/>
      <c r="D163" s="91"/>
      <c r="E163" s="91"/>
      <c r="F163" s="91"/>
    </row>
    <row r="164" spans="1:6" ht="14.25" customHeight="1" x14ac:dyDescent="0.25">
      <c r="A164" s="91"/>
      <c r="B164" s="91"/>
      <c r="C164" s="91"/>
      <c r="D164" s="91"/>
      <c r="E164" s="91"/>
      <c r="F164" s="91"/>
    </row>
    <row r="165" spans="1:6" ht="14.25" customHeight="1" x14ac:dyDescent="0.25">
      <c r="A165" s="91"/>
      <c r="B165" s="91"/>
      <c r="C165" s="91"/>
      <c r="D165" s="91"/>
      <c r="E165" s="91"/>
      <c r="F165" s="91"/>
    </row>
    <row r="166" spans="1:6" ht="14.25" customHeight="1" x14ac:dyDescent="0.25">
      <c r="A166" s="91"/>
      <c r="B166" s="91"/>
      <c r="C166" s="91"/>
      <c r="D166" s="91"/>
      <c r="E166" s="91"/>
      <c r="F166" s="91"/>
    </row>
    <row r="167" spans="1:6" ht="14.25" customHeight="1" x14ac:dyDescent="0.25">
      <c r="A167" s="91"/>
      <c r="B167" s="91"/>
      <c r="C167" s="91"/>
      <c r="D167" s="91"/>
      <c r="E167" s="91"/>
      <c r="F167" s="91"/>
    </row>
    <row r="168" spans="1:6" ht="14.25" customHeight="1" x14ac:dyDescent="0.25">
      <c r="A168" s="91"/>
      <c r="B168" s="91"/>
      <c r="C168" s="91"/>
      <c r="D168" s="91"/>
      <c r="E168" s="91"/>
      <c r="F168" s="91"/>
    </row>
    <row r="169" spans="1:6" ht="14.25" customHeight="1" x14ac:dyDescent="0.25">
      <c r="A169" s="91"/>
      <c r="B169" s="91"/>
      <c r="C169" s="91"/>
      <c r="D169" s="91"/>
      <c r="E169" s="91"/>
      <c r="F169" s="91"/>
    </row>
    <row r="170" spans="1:6" ht="14.25" customHeight="1" x14ac:dyDescent="0.25">
      <c r="A170" s="91"/>
      <c r="B170" s="91"/>
      <c r="C170" s="91"/>
      <c r="D170" s="91"/>
      <c r="E170" s="91"/>
      <c r="F170" s="91"/>
    </row>
    <row r="171" spans="1:6" ht="14.25" customHeight="1" x14ac:dyDescent="0.25">
      <c r="A171" s="91"/>
      <c r="B171" s="91"/>
      <c r="C171" s="91"/>
      <c r="D171" s="91"/>
      <c r="E171" s="91"/>
      <c r="F171" s="91"/>
    </row>
    <row r="172" spans="1:6" ht="14.25" customHeight="1" x14ac:dyDescent="0.25">
      <c r="A172" s="91"/>
      <c r="B172" s="91"/>
      <c r="C172" s="91"/>
      <c r="D172" s="91"/>
      <c r="E172" s="91"/>
      <c r="F172" s="91"/>
    </row>
    <row r="173" spans="1:6" ht="14.25" customHeight="1" x14ac:dyDescent="0.25">
      <c r="A173" s="91"/>
      <c r="B173" s="91"/>
      <c r="C173" s="91"/>
      <c r="D173" s="91"/>
      <c r="E173" s="91"/>
      <c r="F173" s="91"/>
    </row>
    <row r="174" spans="1:6" ht="14.25" customHeight="1" x14ac:dyDescent="0.25">
      <c r="A174" s="91"/>
      <c r="B174" s="91"/>
      <c r="C174" s="91"/>
      <c r="D174" s="91"/>
      <c r="E174" s="91"/>
      <c r="F174" s="91"/>
    </row>
    <row r="175" spans="1:6" ht="14.25" customHeight="1" x14ac:dyDescent="0.25">
      <c r="A175" s="91"/>
      <c r="B175" s="91"/>
      <c r="C175" s="91"/>
      <c r="D175" s="91"/>
      <c r="E175" s="91"/>
      <c r="F175" s="91"/>
    </row>
    <row r="176" spans="1:6" ht="14.25" customHeight="1" x14ac:dyDescent="0.25">
      <c r="A176" s="91"/>
      <c r="B176" s="91"/>
      <c r="C176" s="91"/>
      <c r="D176" s="91"/>
      <c r="E176" s="91"/>
      <c r="F176" s="91"/>
    </row>
    <row r="177" spans="1:6" ht="14.25" customHeight="1" x14ac:dyDescent="0.25">
      <c r="A177" s="91"/>
      <c r="B177" s="91"/>
      <c r="C177" s="91"/>
      <c r="D177" s="91"/>
      <c r="E177" s="91"/>
      <c r="F177" s="91"/>
    </row>
    <row r="178" spans="1:6" ht="14.25" customHeight="1" x14ac:dyDescent="0.25">
      <c r="A178" s="91"/>
      <c r="B178" s="91"/>
      <c r="C178" s="91"/>
      <c r="D178" s="91"/>
      <c r="E178" s="91"/>
      <c r="F178" s="91"/>
    </row>
    <row r="179" spans="1:6" ht="14.25" customHeight="1" x14ac:dyDescent="0.25">
      <c r="A179" s="91"/>
      <c r="B179" s="91"/>
      <c r="C179" s="91"/>
      <c r="D179" s="91"/>
      <c r="E179" s="91"/>
      <c r="F179" s="91"/>
    </row>
    <row r="180" spans="1:6" ht="14.25" customHeight="1" x14ac:dyDescent="0.25">
      <c r="A180" s="91"/>
      <c r="B180" s="91"/>
      <c r="C180" s="91"/>
      <c r="D180" s="91"/>
      <c r="E180" s="91"/>
      <c r="F180" s="91"/>
    </row>
    <row r="181" spans="1:6" ht="14.25" customHeight="1" x14ac:dyDescent="0.25">
      <c r="A181" s="91"/>
      <c r="B181" s="91"/>
      <c r="C181" s="91"/>
      <c r="D181" s="91"/>
      <c r="E181" s="91"/>
      <c r="F181" s="91"/>
    </row>
    <row r="182" spans="1:6" ht="14.25" customHeight="1" x14ac:dyDescent="0.25">
      <c r="A182" s="91"/>
      <c r="B182" s="91"/>
      <c r="C182" s="91"/>
      <c r="D182" s="91"/>
      <c r="E182" s="91"/>
      <c r="F182" s="91"/>
    </row>
    <row r="183" spans="1:6" ht="14.25" customHeight="1" x14ac:dyDescent="0.25">
      <c r="A183" s="91"/>
      <c r="B183" s="91"/>
      <c r="C183" s="91"/>
      <c r="D183" s="91"/>
      <c r="E183" s="91"/>
      <c r="F183" s="91"/>
    </row>
    <row r="184" spans="1:6" ht="14.25" customHeight="1" x14ac:dyDescent="0.25">
      <c r="A184" s="91"/>
      <c r="B184" s="91"/>
      <c r="C184" s="91"/>
      <c r="D184" s="91"/>
      <c r="E184" s="91"/>
      <c r="F184" s="91"/>
    </row>
    <row r="185" spans="1:6" ht="14.25" customHeight="1" x14ac:dyDescent="0.25">
      <c r="A185" s="91"/>
      <c r="B185" s="91"/>
      <c r="C185" s="91"/>
      <c r="D185" s="91"/>
      <c r="E185" s="91"/>
      <c r="F185" s="91"/>
    </row>
    <row r="186" spans="1:6" ht="14.25" customHeight="1" x14ac:dyDescent="0.25">
      <c r="A186" s="91"/>
      <c r="B186" s="91"/>
      <c r="C186" s="91"/>
      <c r="D186" s="91"/>
      <c r="E186" s="91"/>
      <c r="F186" s="91"/>
    </row>
    <row r="187" spans="1:6" ht="14.25" customHeight="1" x14ac:dyDescent="0.25">
      <c r="A187" s="91"/>
      <c r="B187" s="91"/>
      <c r="C187" s="91"/>
      <c r="D187" s="91"/>
      <c r="E187" s="91"/>
      <c r="F187" s="91"/>
    </row>
    <row r="188" spans="1:6" ht="14.25" customHeight="1" x14ac:dyDescent="0.25">
      <c r="A188" s="91"/>
      <c r="B188" s="91"/>
      <c r="C188" s="91"/>
      <c r="D188" s="91"/>
      <c r="E188" s="91"/>
      <c r="F188" s="91"/>
    </row>
    <row r="189" spans="1:6" ht="14.25" customHeight="1" x14ac:dyDescent="0.25">
      <c r="A189" s="91"/>
      <c r="B189" s="91"/>
      <c r="C189" s="91"/>
      <c r="D189" s="91"/>
      <c r="E189" s="91"/>
      <c r="F189" s="91"/>
    </row>
    <row r="190" spans="1:6" ht="14.25" customHeight="1" x14ac:dyDescent="0.25">
      <c r="A190" s="91"/>
      <c r="B190" s="91"/>
      <c r="C190" s="91"/>
      <c r="D190" s="91"/>
      <c r="E190" s="91"/>
      <c r="F190" s="91"/>
    </row>
    <row r="191" spans="1:6" ht="14.25" customHeight="1" x14ac:dyDescent="0.25">
      <c r="A191" s="91"/>
      <c r="B191" s="91"/>
      <c r="C191" s="91"/>
      <c r="D191" s="91"/>
      <c r="E191" s="91"/>
      <c r="F191" s="91"/>
    </row>
    <row r="192" spans="1:6" ht="14.25" customHeight="1" x14ac:dyDescent="0.25">
      <c r="A192" s="91"/>
      <c r="B192" s="91"/>
      <c r="C192" s="91"/>
      <c r="D192" s="91"/>
      <c r="E192" s="91"/>
      <c r="F192" s="91"/>
    </row>
    <row r="193" spans="1:6" ht="14.25" customHeight="1" x14ac:dyDescent="0.25">
      <c r="A193" s="91"/>
      <c r="B193" s="91"/>
      <c r="C193" s="91"/>
      <c r="D193" s="91"/>
      <c r="E193" s="91"/>
      <c r="F193" s="91"/>
    </row>
    <row r="194" spans="1:6" ht="14.25" customHeight="1" x14ac:dyDescent="0.25">
      <c r="A194" s="91"/>
      <c r="B194" s="91"/>
      <c r="C194" s="91"/>
      <c r="D194" s="91"/>
      <c r="E194" s="91"/>
      <c r="F194" s="91"/>
    </row>
    <row r="195" spans="1:6" ht="14.25" customHeight="1" x14ac:dyDescent="0.25">
      <c r="A195" s="91"/>
      <c r="B195" s="91"/>
      <c r="C195" s="91"/>
      <c r="D195" s="91"/>
      <c r="E195" s="91"/>
      <c r="F195" s="91"/>
    </row>
    <row r="196" spans="1:6" ht="14.25" customHeight="1" x14ac:dyDescent="0.25">
      <c r="A196" s="91"/>
      <c r="B196" s="91"/>
      <c r="C196" s="91"/>
      <c r="D196" s="91"/>
      <c r="E196" s="91"/>
      <c r="F196" s="91"/>
    </row>
    <row r="197" spans="1:6" ht="14.25" customHeight="1" x14ac:dyDescent="0.25">
      <c r="A197" s="91"/>
      <c r="B197" s="91"/>
      <c r="C197" s="91"/>
      <c r="D197" s="91"/>
      <c r="E197" s="91"/>
      <c r="F197" s="91"/>
    </row>
    <row r="198" spans="1:6" ht="14.25" customHeight="1" x14ac:dyDescent="0.25">
      <c r="A198" s="91"/>
      <c r="B198" s="91"/>
      <c r="C198" s="91"/>
      <c r="D198" s="91"/>
      <c r="E198" s="91"/>
      <c r="F198" s="91"/>
    </row>
    <row r="199" spans="1:6" ht="14.25" customHeight="1" x14ac:dyDescent="0.25">
      <c r="A199" s="91"/>
      <c r="B199" s="91"/>
      <c r="C199" s="91"/>
      <c r="D199" s="91"/>
      <c r="E199" s="91"/>
      <c r="F199" s="91"/>
    </row>
    <row r="200" spans="1:6" ht="14.25" customHeight="1" x14ac:dyDescent="0.25">
      <c r="A200" s="91"/>
      <c r="B200" s="91"/>
      <c r="C200" s="91"/>
      <c r="D200" s="91"/>
      <c r="E200" s="91"/>
      <c r="F200" s="91"/>
    </row>
    <row r="201" spans="1:6" ht="14.25" customHeight="1" x14ac:dyDescent="0.25">
      <c r="A201" s="91"/>
      <c r="B201" s="91"/>
      <c r="C201" s="91"/>
      <c r="D201" s="91"/>
      <c r="E201" s="91"/>
      <c r="F201" s="91"/>
    </row>
    <row r="202" spans="1:6" ht="14.25" customHeight="1" x14ac:dyDescent="0.25">
      <c r="A202" s="91"/>
      <c r="B202" s="91"/>
      <c r="C202" s="91"/>
      <c r="D202" s="91"/>
      <c r="E202" s="91"/>
      <c r="F202" s="91"/>
    </row>
    <row r="203" spans="1:6" ht="14.25" customHeight="1" x14ac:dyDescent="0.25">
      <c r="A203" s="91"/>
      <c r="B203" s="91"/>
      <c r="C203" s="91"/>
      <c r="D203" s="91"/>
      <c r="E203" s="91"/>
      <c r="F203" s="91"/>
    </row>
    <row r="204" spans="1:6" ht="14.25" customHeight="1" x14ac:dyDescent="0.25">
      <c r="A204" s="91"/>
      <c r="B204" s="91"/>
      <c r="C204" s="91"/>
      <c r="D204" s="91"/>
      <c r="E204" s="91"/>
      <c r="F204" s="91"/>
    </row>
    <row r="205" spans="1:6" ht="14.25" customHeight="1" x14ac:dyDescent="0.25">
      <c r="A205" s="91"/>
      <c r="B205" s="91"/>
      <c r="C205" s="91"/>
      <c r="D205" s="91"/>
      <c r="E205" s="91"/>
      <c r="F205" s="91"/>
    </row>
    <row r="206" spans="1:6" ht="14.25" customHeight="1" x14ac:dyDescent="0.25">
      <c r="A206" s="91"/>
      <c r="B206" s="91"/>
      <c r="C206" s="91"/>
      <c r="D206" s="91"/>
      <c r="E206" s="91"/>
      <c r="F206" s="91"/>
    </row>
    <row r="207" spans="1:6" ht="14.25" customHeight="1" x14ac:dyDescent="0.25">
      <c r="A207" s="91"/>
      <c r="B207" s="91"/>
      <c r="C207" s="91"/>
      <c r="D207" s="91"/>
      <c r="E207" s="91"/>
      <c r="F207" s="91"/>
    </row>
    <row r="208" spans="1:6" ht="14.25" customHeight="1" x14ac:dyDescent="0.25">
      <c r="A208" s="91"/>
      <c r="B208" s="91"/>
      <c r="C208" s="91"/>
      <c r="D208" s="91"/>
      <c r="E208" s="91"/>
      <c r="F208" s="91"/>
    </row>
    <row r="209" spans="1:6" ht="14.25" customHeight="1" x14ac:dyDescent="0.25">
      <c r="A209" s="91"/>
      <c r="B209" s="91"/>
      <c r="C209" s="91"/>
      <c r="D209" s="91"/>
      <c r="E209" s="91"/>
      <c r="F209" s="91"/>
    </row>
    <row r="210" spans="1:6" ht="14.25" customHeight="1" x14ac:dyDescent="0.25">
      <c r="A210" s="91"/>
      <c r="B210" s="91"/>
      <c r="C210" s="91"/>
      <c r="D210" s="91"/>
      <c r="E210" s="91"/>
      <c r="F210" s="91"/>
    </row>
    <row r="211" spans="1:6" ht="14.25" customHeight="1" x14ac:dyDescent="0.25">
      <c r="A211" s="91"/>
      <c r="B211" s="91"/>
      <c r="C211" s="91"/>
      <c r="D211" s="91"/>
      <c r="E211" s="91"/>
      <c r="F211" s="91"/>
    </row>
    <row r="212" spans="1:6" ht="14.25" customHeight="1" x14ac:dyDescent="0.25">
      <c r="A212" s="91"/>
      <c r="B212" s="91"/>
      <c r="C212" s="91"/>
      <c r="D212" s="91"/>
      <c r="E212" s="91"/>
      <c r="F212" s="91"/>
    </row>
    <row r="213" spans="1:6" ht="14.25" customHeight="1" x14ac:dyDescent="0.25">
      <c r="A213" s="91"/>
      <c r="B213" s="91"/>
      <c r="C213" s="91"/>
      <c r="D213" s="91"/>
      <c r="E213" s="91"/>
      <c r="F213" s="91"/>
    </row>
    <row r="214" spans="1:6" ht="14.25" customHeight="1" x14ac:dyDescent="0.25">
      <c r="A214" s="91"/>
      <c r="B214" s="91"/>
      <c r="C214" s="91"/>
      <c r="D214" s="91"/>
      <c r="E214" s="91"/>
      <c r="F214" s="91"/>
    </row>
    <row r="215" spans="1:6" ht="14.25" customHeight="1" x14ac:dyDescent="0.25">
      <c r="A215" s="91"/>
      <c r="B215" s="91"/>
      <c r="C215" s="91"/>
      <c r="D215" s="91"/>
      <c r="E215" s="91"/>
      <c r="F215" s="91"/>
    </row>
    <row r="216" spans="1:6" ht="14.25" customHeight="1" x14ac:dyDescent="0.25">
      <c r="A216" s="91"/>
      <c r="B216" s="91"/>
      <c r="C216" s="91"/>
      <c r="D216" s="91"/>
      <c r="E216" s="91"/>
      <c r="F216" s="91"/>
    </row>
    <row r="217" spans="1:6" ht="14.25" customHeight="1" x14ac:dyDescent="0.25">
      <c r="A217" s="91"/>
      <c r="B217" s="91"/>
      <c r="C217" s="91"/>
      <c r="D217" s="91"/>
      <c r="E217" s="91"/>
      <c r="F217" s="91"/>
    </row>
    <row r="218" spans="1:6" ht="14.25" customHeight="1" x14ac:dyDescent="0.25">
      <c r="A218" s="91"/>
      <c r="B218" s="91"/>
      <c r="C218" s="91"/>
      <c r="D218" s="91"/>
      <c r="E218" s="91"/>
      <c r="F218" s="91"/>
    </row>
    <row r="219" spans="1:6" ht="14.25" customHeight="1" x14ac:dyDescent="0.25">
      <c r="A219" s="91"/>
      <c r="B219" s="91"/>
      <c r="C219" s="91"/>
      <c r="D219" s="91"/>
      <c r="E219" s="91"/>
      <c r="F219" s="91"/>
    </row>
    <row r="220" spans="1:6" ht="14.25" customHeight="1" x14ac:dyDescent="0.25">
      <c r="A220" s="91"/>
      <c r="B220" s="91"/>
      <c r="C220" s="91"/>
      <c r="D220" s="91"/>
      <c r="E220" s="91"/>
      <c r="F220" s="91"/>
    </row>
    <row r="221" spans="1:6" ht="14.25" customHeight="1" x14ac:dyDescent="0.25">
      <c r="A221" s="91"/>
      <c r="B221" s="91"/>
      <c r="C221" s="91"/>
      <c r="D221" s="91"/>
      <c r="E221" s="91"/>
      <c r="F221" s="91"/>
    </row>
    <row r="222" spans="1:6" ht="14.25" customHeight="1" x14ac:dyDescent="0.25">
      <c r="A222" s="91"/>
      <c r="B222" s="91"/>
      <c r="C222" s="91"/>
      <c r="D222" s="91"/>
      <c r="E222" s="91"/>
      <c r="F222" s="91"/>
    </row>
    <row r="223" spans="1:6" ht="14.25" customHeight="1" x14ac:dyDescent="0.25">
      <c r="A223" s="91"/>
      <c r="B223" s="91"/>
      <c r="C223" s="91"/>
      <c r="D223" s="91"/>
      <c r="E223" s="91"/>
      <c r="F223" s="91"/>
    </row>
    <row r="224" spans="1:6" ht="14.25" customHeight="1" x14ac:dyDescent="0.25">
      <c r="A224" s="91"/>
      <c r="B224" s="91"/>
      <c r="C224" s="91"/>
      <c r="D224" s="91"/>
      <c r="E224" s="91"/>
      <c r="F224" s="91"/>
    </row>
    <row r="225" spans="1:6" ht="14.25" customHeight="1" x14ac:dyDescent="0.25">
      <c r="A225" s="91"/>
      <c r="B225" s="91"/>
      <c r="C225" s="91"/>
      <c r="D225" s="91"/>
      <c r="E225" s="91"/>
      <c r="F225" s="91"/>
    </row>
    <row r="226" spans="1:6" ht="14.25" customHeight="1" x14ac:dyDescent="0.25">
      <c r="A226" s="91"/>
      <c r="B226" s="91"/>
      <c r="C226" s="91"/>
      <c r="D226" s="91"/>
      <c r="E226" s="91"/>
      <c r="F226" s="91"/>
    </row>
    <row r="227" spans="1:6" ht="14.25" customHeight="1" x14ac:dyDescent="0.25">
      <c r="A227" s="91"/>
      <c r="B227" s="91"/>
      <c r="C227" s="91"/>
      <c r="D227" s="91"/>
      <c r="E227" s="91"/>
      <c r="F227" s="91"/>
    </row>
    <row r="228" spans="1:6" ht="14.25" customHeight="1" x14ac:dyDescent="0.25">
      <c r="A228" s="91"/>
      <c r="B228" s="91"/>
      <c r="C228" s="91"/>
      <c r="D228" s="91"/>
      <c r="E228" s="91"/>
      <c r="F228" s="91"/>
    </row>
    <row r="229" spans="1:6" ht="14.25" customHeight="1" x14ac:dyDescent="0.25">
      <c r="A229" s="91"/>
      <c r="B229" s="91"/>
      <c r="C229" s="91"/>
      <c r="D229" s="91"/>
      <c r="E229" s="91"/>
      <c r="F229" s="91"/>
    </row>
    <row r="230" spans="1:6" ht="14.25" customHeight="1" x14ac:dyDescent="0.25">
      <c r="A230" s="91"/>
      <c r="B230" s="91"/>
      <c r="C230" s="91"/>
      <c r="D230" s="91"/>
      <c r="E230" s="91"/>
      <c r="F230" s="91"/>
    </row>
    <row r="231" spans="1:6" ht="14.25" customHeight="1" x14ac:dyDescent="0.25">
      <c r="A231" s="91"/>
      <c r="B231" s="91"/>
      <c r="C231" s="91"/>
      <c r="D231" s="91"/>
      <c r="E231" s="91"/>
      <c r="F231" s="91"/>
    </row>
    <row r="232" spans="1:6" ht="14.25" customHeight="1" x14ac:dyDescent="0.25">
      <c r="A232" s="91"/>
      <c r="B232" s="91"/>
      <c r="C232" s="91"/>
      <c r="D232" s="91"/>
      <c r="E232" s="91"/>
      <c r="F232" s="91"/>
    </row>
    <row r="233" spans="1:6" ht="14.25" customHeight="1" x14ac:dyDescent="0.25">
      <c r="A233" s="91"/>
      <c r="B233" s="91"/>
      <c r="C233" s="91"/>
      <c r="D233" s="91"/>
      <c r="E233" s="91"/>
      <c r="F233" s="91"/>
    </row>
    <row r="234" spans="1:6" ht="14.25" customHeight="1" x14ac:dyDescent="0.25">
      <c r="A234" s="91"/>
      <c r="B234" s="91"/>
      <c r="C234" s="91"/>
      <c r="D234" s="91"/>
      <c r="E234" s="91"/>
      <c r="F234" s="91"/>
    </row>
    <row r="235" spans="1:6" ht="14.25" customHeight="1" x14ac:dyDescent="0.25">
      <c r="A235" s="91"/>
      <c r="B235" s="91"/>
      <c r="C235" s="91"/>
      <c r="D235" s="91"/>
      <c r="E235" s="91"/>
      <c r="F235" s="91"/>
    </row>
    <row r="236" spans="1:6" ht="14.25" customHeight="1" x14ac:dyDescent="0.25">
      <c r="A236" s="91"/>
      <c r="B236" s="91"/>
      <c r="C236" s="91"/>
      <c r="D236" s="91"/>
      <c r="E236" s="91"/>
      <c r="F236" s="91"/>
    </row>
    <row r="237" spans="1:6" ht="15.75" customHeight="1" x14ac:dyDescent="0.25"/>
    <row r="238" spans="1:6" ht="15.75" customHeight="1" x14ac:dyDescent="0.25"/>
    <row r="239" spans="1:6" ht="15.75" customHeight="1" x14ac:dyDescent="0.25"/>
    <row r="240" spans="1: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172" workbookViewId="0">
      <selection activeCell="A191" sqref="A191"/>
    </sheetView>
  </sheetViews>
  <sheetFormatPr defaultColWidth="14.42578125" defaultRowHeight="15" customHeight="1" x14ac:dyDescent="0.25"/>
  <cols>
    <col min="1" max="1" width="38" customWidth="1"/>
    <col min="2" max="2" width="11.85546875" customWidth="1"/>
    <col min="3" max="3" width="13" customWidth="1"/>
    <col min="4" max="4" width="13.42578125" customWidth="1"/>
    <col min="5" max="5" width="11.42578125" customWidth="1"/>
    <col min="6" max="6" width="7.5703125" customWidth="1"/>
    <col min="7" max="26" width="12.5703125" customWidth="1"/>
  </cols>
  <sheetData>
    <row r="1" spans="1:5" ht="14.25" customHeight="1" x14ac:dyDescent="0.25">
      <c r="A1" s="133" t="s">
        <v>99</v>
      </c>
      <c r="B1" s="135" t="s">
        <v>100</v>
      </c>
      <c r="C1" s="131"/>
      <c r="D1" s="132"/>
      <c r="E1" s="133" t="s">
        <v>101</v>
      </c>
    </row>
    <row r="2" spans="1:5" ht="14.25" customHeight="1" x14ac:dyDescent="0.25">
      <c r="A2" s="134"/>
      <c r="B2" s="92" t="s">
        <v>102</v>
      </c>
      <c r="C2" s="92" t="s">
        <v>103</v>
      </c>
      <c r="D2" s="92" t="s">
        <v>104</v>
      </c>
      <c r="E2" s="134"/>
    </row>
    <row r="3" spans="1:5" ht="14.25" customHeight="1" x14ac:dyDescent="0.25">
      <c r="A3" s="130" t="s">
        <v>105</v>
      </c>
      <c r="B3" s="131"/>
      <c r="C3" s="131"/>
      <c r="D3" s="131"/>
      <c r="E3" s="132"/>
    </row>
    <row r="4" spans="1:5" ht="14.25" customHeight="1" x14ac:dyDescent="0.25">
      <c r="A4" s="93" t="s">
        <v>106</v>
      </c>
      <c r="B4" s="94">
        <v>5.0999999999999996</v>
      </c>
      <c r="C4" s="94">
        <v>1</v>
      </c>
      <c r="D4" s="94">
        <v>42.5</v>
      </c>
      <c r="E4" s="94">
        <v>204</v>
      </c>
    </row>
    <row r="5" spans="1:5" ht="14.25" customHeight="1" x14ac:dyDescent="0.25">
      <c r="A5" s="93" t="s">
        <v>107</v>
      </c>
      <c r="B5" s="94">
        <v>6.9</v>
      </c>
      <c r="C5" s="94">
        <v>0.4</v>
      </c>
      <c r="D5" s="94">
        <v>45.2</v>
      </c>
      <c r="E5" s="94">
        <v>217</v>
      </c>
    </row>
    <row r="6" spans="1:5" ht="14.25" customHeight="1" x14ac:dyDescent="0.25">
      <c r="A6" s="93" t="s">
        <v>108</v>
      </c>
      <c r="B6" s="94">
        <v>5.8</v>
      </c>
      <c r="C6" s="94">
        <v>0.5</v>
      </c>
      <c r="D6" s="94">
        <v>56.1</v>
      </c>
      <c r="E6" s="94">
        <v>268</v>
      </c>
    </row>
    <row r="7" spans="1:5" ht="14.25" customHeight="1" x14ac:dyDescent="0.25">
      <c r="A7" s="93" t="s">
        <v>109</v>
      </c>
      <c r="B7" s="94">
        <v>7.9</v>
      </c>
      <c r="C7" s="94">
        <v>1.9</v>
      </c>
      <c r="D7" s="94">
        <v>53</v>
      </c>
      <c r="E7" s="94">
        <v>270</v>
      </c>
    </row>
    <row r="8" spans="1:5" ht="14.25" customHeight="1" x14ac:dyDescent="0.25">
      <c r="A8" s="93" t="s">
        <v>110</v>
      </c>
      <c r="B8" s="94">
        <v>7.5</v>
      </c>
      <c r="C8" s="94">
        <v>1</v>
      </c>
      <c r="D8" s="94">
        <v>49.5</v>
      </c>
      <c r="E8" s="94">
        <v>240</v>
      </c>
    </row>
    <row r="9" spans="1:5" ht="14.25" customHeight="1" x14ac:dyDescent="0.25">
      <c r="A9" s="93" t="s">
        <v>111</v>
      </c>
      <c r="B9" s="94">
        <v>7.7</v>
      </c>
      <c r="C9" s="94">
        <v>1.3</v>
      </c>
      <c r="D9" s="94" t="s">
        <v>112</v>
      </c>
      <c r="E9" s="94">
        <v>306</v>
      </c>
    </row>
    <row r="10" spans="1:5" ht="14.25" customHeight="1" x14ac:dyDescent="0.25">
      <c r="A10" s="93" t="s">
        <v>113</v>
      </c>
      <c r="B10" s="94">
        <v>10.5</v>
      </c>
      <c r="C10" s="94">
        <v>1.2</v>
      </c>
      <c r="D10" s="94">
        <v>68.5</v>
      </c>
      <c r="E10" s="94">
        <v>335</v>
      </c>
    </row>
    <row r="11" spans="1:5" ht="14.25" customHeight="1" x14ac:dyDescent="0.25">
      <c r="A11" s="93" t="s">
        <v>114</v>
      </c>
      <c r="B11" s="94">
        <v>10.1</v>
      </c>
      <c r="C11" s="94">
        <v>1</v>
      </c>
      <c r="D11" s="94">
        <v>69</v>
      </c>
      <c r="E11" s="94">
        <v>340</v>
      </c>
    </row>
    <row r="12" spans="1:5" ht="14.25" customHeight="1" x14ac:dyDescent="0.25">
      <c r="A12" s="93" t="s">
        <v>115</v>
      </c>
      <c r="B12" s="94">
        <v>12.7</v>
      </c>
      <c r="C12" s="94" t="s">
        <v>116</v>
      </c>
      <c r="D12" s="94">
        <v>68.8</v>
      </c>
      <c r="E12" s="94">
        <v>334</v>
      </c>
    </row>
    <row r="13" spans="1:5" ht="14.25" customHeight="1" x14ac:dyDescent="0.25">
      <c r="A13" s="93" t="s">
        <v>117</v>
      </c>
      <c r="B13" s="94">
        <v>8.6</v>
      </c>
      <c r="C13" s="94">
        <v>0.5</v>
      </c>
      <c r="D13" s="94">
        <v>56.8</v>
      </c>
      <c r="E13" s="94">
        <v>272</v>
      </c>
    </row>
    <row r="14" spans="1:5" ht="14.25" customHeight="1" x14ac:dyDescent="0.25">
      <c r="A14" s="93" t="s">
        <v>118</v>
      </c>
      <c r="B14" s="94">
        <v>12</v>
      </c>
      <c r="C14" s="94">
        <v>14.6</v>
      </c>
      <c r="D14" s="94">
        <v>58.4</v>
      </c>
      <c r="E14" s="94">
        <v>424</v>
      </c>
    </row>
    <row r="15" spans="1:5" ht="14.25" customHeight="1" x14ac:dyDescent="0.25">
      <c r="A15" s="93" t="s">
        <v>119</v>
      </c>
      <c r="B15" s="94">
        <v>9.9</v>
      </c>
      <c r="C15" s="94">
        <v>9.8000000000000007</v>
      </c>
      <c r="D15" s="94">
        <v>67.7</v>
      </c>
      <c r="E15" s="94">
        <v>408</v>
      </c>
    </row>
    <row r="16" spans="1:5" ht="14.25" customHeight="1" x14ac:dyDescent="0.25">
      <c r="A16" s="93" t="s">
        <v>120</v>
      </c>
      <c r="B16" s="94">
        <v>8.9</v>
      </c>
      <c r="C16" s="94" t="s">
        <v>116</v>
      </c>
      <c r="D16" s="94">
        <v>72.5</v>
      </c>
      <c r="E16" s="94">
        <v>334</v>
      </c>
    </row>
    <row r="17" spans="1:5" ht="14.25" customHeight="1" x14ac:dyDescent="0.25">
      <c r="A17" s="93" t="s">
        <v>121</v>
      </c>
      <c r="B17" s="94">
        <v>7.5</v>
      </c>
      <c r="C17" s="94">
        <v>1.5</v>
      </c>
      <c r="D17" s="94">
        <v>66.2</v>
      </c>
      <c r="E17" s="94">
        <v>315</v>
      </c>
    </row>
    <row r="18" spans="1:5" ht="14.25" customHeight="1" x14ac:dyDescent="0.25">
      <c r="A18" s="93" t="s">
        <v>122</v>
      </c>
      <c r="B18" s="94">
        <v>8.3000000000000007</v>
      </c>
      <c r="C18" s="94">
        <v>1.4</v>
      </c>
      <c r="D18" s="94">
        <v>65.5</v>
      </c>
      <c r="E18" s="94">
        <v>315</v>
      </c>
    </row>
    <row r="19" spans="1:5" ht="14.25" customHeight="1" x14ac:dyDescent="0.25">
      <c r="A19" s="130" t="s">
        <v>123</v>
      </c>
      <c r="B19" s="131"/>
      <c r="C19" s="131"/>
      <c r="D19" s="131"/>
      <c r="E19" s="132"/>
    </row>
    <row r="20" spans="1:5" ht="14.25" customHeight="1" x14ac:dyDescent="0.25">
      <c r="A20" s="93" t="s">
        <v>124</v>
      </c>
      <c r="B20" s="94">
        <v>2.8</v>
      </c>
      <c r="C20" s="94">
        <v>3.5</v>
      </c>
      <c r="D20" s="94">
        <v>4.5</v>
      </c>
      <c r="E20" s="94">
        <v>62</v>
      </c>
    </row>
    <row r="21" spans="1:5" ht="14.25" customHeight="1" x14ac:dyDescent="0.25">
      <c r="A21" s="93" t="s">
        <v>125</v>
      </c>
      <c r="B21" s="94">
        <v>2.9</v>
      </c>
      <c r="C21" s="94" t="s">
        <v>116</v>
      </c>
      <c r="D21" s="94">
        <v>4.5999999999999996</v>
      </c>
      <c r="E21" s="94">
        <v>31</v>
      </c>
    </row>
    <row r="22" spans="1:5" ht="14.25" customHeight="1" x14ac:dyDescent="0.25">
      <c r="A22" s="93" t="s">
        <v>126</v>
      </c>
      <c r="B22" s="94">
        <v>22.8</v>
      </c>
      <c r="C22" s="94">
        <v>24.4</v>
      </c>
      <c r="D22" s="94">
        <v>36.299999999999997</v>
      </c>
      <c r="E22" s="94">
        <v>469</v>
      </c>
    </row>
    <row r="23" spans="1:5" ht="14.25" customHeight="1" x14ac:dyDescent="0.25">
      <c r="A23" s="93" t="s">
        <v>127</v>
      </c>
      <c r="B23" s="94">
        <v>32.5</v>
      </c>
      <c r="C23" s="94">
        <v>0.8</v>
      </c>
      <c r="D23" s="94">
        <v>48</v>
      </c>
      <c r="E23" s="94">
        <v>338</v>
      </c>
    </row>
    <row r="24" spans="1:5" ht="14.25" customHeight="1" x14ac:dyDescent="0.25">
      <c r="A24" s="93" t="s">
        <v>128</v>
      </c>
      <c r="B24" s="94">
        <v>4.2</v>
      </c>
      <c r="C24" s="94">
        <v>5.6</v>
      </c>
      <c r="D24" s="94">
        <v>3.8</v>
      </c>
      <c r="E24" s="94">
        <v>85</v>
      </c>
    </row>
    <row r="25" spans="1:5" ht="14.25" customHeight="1" x14ac:dyDescent="0.25">
      <c r="A25" s="93" t="s">
        <v>129</v>
      </c>
      <c r="B25" s="94">
        <v>3.4</v>
      </c>
      <c r="C25" s="94">
        <v>3.8</v>
      </c>
      <c r="D25" s="94">
        <v>4.0999999999999996</v>
      </c>
      <c r="E25" s="94">
        <v>67</v>
      </c>
    </row>
    <row r="26" spans="1:5" ht="14.25" customHeight="1" x14ac:dyDescent="0.25">
      <c r="A26" s="93" t="s">
        <v>130</v>
      </c>
      <c r="B26" s="94">
        <v>2.8</v>
      </c>
      <c r="C26" s="94">
        <v>3.5</v>
      </c>
      <c r="D26" s="94">
        <v>4.5</v>
      </c>
      <c r="E26" s="94">
        <v>62</v>
      </c>
    </row>
    <row r="27" spans="1:5" ht="14.25" customHeight="1" x14ac:dyDescent="0.25">
      <c r="A27" s="93" t="s">
        <v>131</v>
      </c>
      <c r="B27" s="94">
        <v>3.1</v>
      </c>
      <c r="C27" s="94">
        <v>2.6</v>
      </c>
      <c r="D27" s="94">
        <v>2.5</v>
      </c>
      <c r="E27" s="94">
        <v>48</v>
      </c>
    </row>
    <row r="28" spans="1:5" ht="14.25" customHeight="1" x14ac:dyDescent="0.25">
      <c r="A28" s="93" t="s">
        <v>132</v>
      </c>
      <c r="B28" s="94">
        <v>1.6</v>
      </c>
      <c r="C28" s="94">
        <v>1.4</v>
      </c>
      <c r="D28" s="94">
        <v>3.7</v>
      </c>
      <c r="E28" s="94">
        <v>35</v>
      </c>
    </row>
    <row r="29" spans="1:5" ht="14.25" customHeight="1" x14ac:dyDescent="0.25">
      <c r="A29" s="93" t="s">
        <v>133</v>
      </c>
      <c r="B29" s="94">
        <v>6.8</v>
      </c>
      <c r="C29" s="94">
        <v>8.3000000000000007</v>
      </c>
      <c r="D29" s="94">
        <v>63.5</v>
      </c>
      <c r="E29" s="94">
        <v>324</v>
      </c>
    </row>
    <row r="30" spans="1:5" ht="14.25" customHeight="1" x14ac:dyDescent="0.25">
      <c r="A30" s="93" t="s">
        <v>134</v>
      </c>
      <c r="B30" s="94">
        <v>5.5</v>
      </c>
      <c r="C30" s="94">
        <v>7.7</v>
      </c>
      <c r="D30" s="94">
        <v>9.6</v>
      </c>
      <c r="E30" s="94">
        <v>114</v>
      </c>
    </row>
    <row r="31" spans="1:5" ht="14.25" customHeight="1" x14ac:dyDescent="0.25">
      <c r="A31" s="93" t="s">
        <v>135</v>
      </c>
      <c r="B31" s="94">
        <v>2.6</v>
      </c>
      <c r="C31" s="94">
        <v>9.4</v>
      </c>
      <c r="D31" s="94">
        <v>4.2</v>
      </c>
      <c r="E31" s="94">
        <v>115</v>
      </c>
    </row>
    <row r="32" spans="1:5" ht="14.25" customHeight="1" x14ac:dyDescent="0.25">
      <c r="A32" s="93" t="s">
        <v>136</v>
      </c>
      <c r="B32" s="94">
        <v>2</v>
      </c>
      <c r="C32" s="94">
        <v>32.9</v>
      </c>
      <c r="D32" s="94">
        <v>3</v>
      </c>
      <c r="E32" s="94">
        <v>326</v>
      </c>
    </row>
    <row r="33" spans="1:5" ht="14.25" customHeight="1" x14ac:dyDescent="0.25">
      <c r="A33" s="93" t="s">
        <v>137</v>
      </c>
      <c r="B33" s="94">
        <v>16.899999999999999</v>
      </c>
      <c r="C33" s="94">
        <v>40.6</v>
      </c>
      <c r="D33" s="94">
        <v>28.9</v>
      </c>
      <c r="E33" s="94">
        <v>566</v>
      </c>
    </row>
    <row r="34" spans="1:5" ht="14.25" customHeight="1" x14ac:dyDescent="0.25">
      <c r="A34" s="93" t="s">
        <v>138</v>
      </c>
      <c r="B34" s="94">
        <v>6.2</v>
      </c>
      <c r="C34" s="94">
        <v>18.2</v>
      </c>
      <c r="D34" s="94">
        <v>45.9</v>
      </c>
      <c r="E34" s="94">
        <v>383</v>
      </c>
    </row>
    <row r="35" spans="1:5" ht="14.25" customHeight="1" x14ac:dyDescent="0.25">
      <c r="A35" s="93" t="s">
        <v>139</v>
      </c>
      <c r="B35" s="94">
        <v>2.1</v>
      </c>
      <c r="C35" s="94">
        <v>28.2</v>
      </c>
      <c r="D35" s="94">
        <v>3.1</v>
      </c>
      <c r="E35" s="94">
        <v>284</v>
      </c>
    </row>
    <row r="36" spans="1:5" ht="14.25" customHeight="1" x14ac:dyDescent="0.25">
      <c r="A36" s="93" t="s">
        <v>140</v>
      </c>
      <c r="B36" s="94">
        <v>13</v>
      </c>
      <c r="C36" s="94">
        <v>0.5</v>
      </c>
      <c r="D36" s="94">
        <v>3.5</v>
      </c>
      <c r="E36" s="94">
        <v>75</v>
      </c>
    </row>
    <row r="37" spans="1:5" ht="14.25" customHeight="1" x14ac:dyDescent="0.25">
      <c r="A37" s="93" t="s">
        <v>141</v>
      </c>
      <c r="B37" s="94">
        <v>12</v>
      </c>
      <c r="C37" s="94">
        <v>8.5</v>
      </c>
      <c r="D37" s="94">
        <v>3.3</v>
      </c>
      <c r="E37" s="94">
        <v>141</v>
      </c>
    </row>
    <row r="38" spans="1:5" ht="14.25" customHeight="1" x14ac:dyDescent="0.25">
      <c r="A38" s="93" t="s">
        <v>142</v>
      </c>
      <c r="B38" s="94">
        <v>11.1</v>
      </c>
      <c r="C38" s="94">
        <v>18.8</v>
      </c>
      <c r="D38" s="94">
        <v>3</v>
      </c>
      <c r="E38" s="94">
        <v>233</v>
      </c>
    </row>
    <row r="39" spans="1:5" ht="14.25" customHeight="1" x14ac:dyDescent="0.25">
      <c r="A39" s="93" t="s">
        <v>143</v>
      </c>
      <c r="B39" s="94">
        <v>5.3</v>
      </c>
      <c r="C39" s="94">
        <v>21.6</v>
      </c>
      <c r="D39" s="94">
        <v>27</v>
      </c>
      <c r="E39" s="94">
        <v>333</v>
      </c>
    </row>
    <row r="40" spans="1:5" ht="14.25" customHeight="1" x14ac:dyDescent="0.25">
      <c r="A40" s="93" t="s">
        <v>144</v>
      </c>
      <c r="B40" s="94">
        <v>11.8</v>
      </c>
      <c r="C40" s="94">
        <v>0.5</v>
      </c>
      <c r="D40" s="94">
        <v>15.8</v>
      </c>
      <c r="E40" s="94">
        <v>117</v>
      </c>
    </row>
    <row r="41" spans="1:5" ht="14.25" customHeight="1" x14ac:dyDescent="0.25">
      <c r="A41" s="93" t="s">
        <v>145</v>
      </c>
      <c r="B41" s="94">
        <v>22.5</v>
      </c>
      <c r="C41" s="94">
        <v>19.899999999999999</v>
      </c>
      <c r="D41" s="94">
        <v>3.4</v>
      </c>
      <c r="E41" s="94">
        <v>292</v>
      </c>
    </row>
    <row r="42" spans="1:5" ht="14.25" customHeight="1" x14ac:dyDescent="0.25">
      <c r="A42" s="93" t="s">
        <v>146</v>
      </c>
      <c r="B42" s="94">
        <v>21.2</v>
      </c>
      <c r="C42" s="94">
        <v>26.9</v>
      </c>
      <c r="D42" s="94">
        <v>2</v>
      </c>
      <c r="E42" s="94">
        <v>345</v>
      </c>
    </row>
    <row r="43" spans="1:5" ht="14.25" customHeight="1" x14ac:dyDescent="0.25">
      <c r="A43" s="93" t="s">
        <v>147</v>
      </c>
      <c r="B43" s="94">
        <v>21.4</v>
      </c>
      <c r="C43" s="94">
        <v>30.3</v>
      </c>
      <c r="D43" s="94">
        <v>2.5</v>
      </c>
      <c r="E43" s="94">
        <v>379</v>
      </c>
    </row>
    <row r="44" spans="1:5" ht="14.25" customHeight="1" x14ac:dyDescent="0.25">
      <c r="A44" s="93" t="s">
        <v>148</v>
      </c>
      <c r="B44" s="94">
        <v>15.1</v>
      </c>
      <c r="C44" s="94">
        <v>18</v>
      </c>
      <c r="D44" s="94">
        <v>1.9</v>
      </c>
      <c r="E44" s="94">
        <v>237</v>
      </c>
    </row>
    <row r="45" spans="1:5" ht="14.25" customHeight="1" x14ac:dyDescent="0.25">
      <c r="A45" s="93" t="s">
        <v>149</v>
      </c>
      <c r="B45" s="94">
        <v>19.399999999999999</v>
      </c>
      <c r="C45" s="94">
        <v>17.899999999999999</v>
      </c>
      <c r="D45" s="94">
        <v>1.9</v>
      </c>
      <c r="E45" s="94">
        <v>254</v>
      </c>
    </row>
    <row r="46" spans="1:5" ht="14.25" customHeight="1" x14ac:dyDescent="0.25">
      <c r="A46" s="93" t="s">
        <v>150</v>
      </c>
      <c r="B46" s="94">
        <v>0.8</v>
      </c>
      <c r="C46" s="94">
        <v>78.2</v>
      </c>
      <c r="D46" s="94">
        <v>0.6</v>
      </c>
      <c r="E46" s="94">
        <v>733</v>
      </c>
    </row>
    <row r="47" spans="1:5" ht="14.25" customHeight="1" x14ac:dyDescent="0.25">
      <c r="A47" s="93" t="s">
        <v>151</v>
      </c>
      <c r="B47" s="94">
        <v>1.2</v>
      </c>
      <c r="C47" s="94">
        <v>59</v>
      </c>
      <c r="D47" s="94">
        <v>18.899999999999999</v>
      </c>
      <c r="E47" s="94">
        <v>631</v>
      </c>
    </row>
    <row r="48" spans="1:5" ht="14.25" customHeight="1" x14ac:dyDescent="0.25">
      <c r="A48" s="93" t="s">
        <v>152</v>
      </c>
      <c r="B48" s="94">
        <v>0.4</v>
      </c>
      <c r="C48" s="94">
        <v>78.5</v>
      </c>
      <c r="D48" s="94">
        <v>0.5</v>
      </c>
      <c r="E48" s="94">
        <v>734</v>
      </c>
    </row>
    <row r="49" spans="1:5" ht="14.25" customHeight="1" x14ac:dyDescent="0.25">
      <c r="A49" s="93" t="s">
        <v>153</v>
      </c>
      <c r="B49" s="94" t="s">
        <v>116</v>
      </c>
      <c r="C49" s="94">
        <v>93.5</v>
      </c>
      <c r="D49" s="94" t="s">
        <v>116</v>
      </c>
      <c r="E49" s="94">
        <v>869</v>
      </c>
    </row>
    <row r="50" spans="1:5" ht="14.25" customHeight="1" x14ac:dyDescent="0.25">
      <c r="A50" s="93" t="s">
        <v>154</v>
      </c>
      <c r="B50" s="94" t="s">
        <v>116</v>
      </c>
      <c r="C50" s="94">
        <v>94.9</v>
      </c>
      <c r="D50" s="94" t="s">
        <v>116</v>
      </c>
      <c r="E50" s="94">
        <v>882</v>
      </c>
    </row>
    <row r="51" spans="1:5" ht="14.25" customHeight="1" x14ac:dyDescent="0.25">
      <c r="A51" s="93" t="s">
        <v>155</v>
      </c>
      <c r="B51" s="94" t="s">
        <v>116</v>
      </c>
      <c r="C51" s="94">
        <v>94.7</v>
      </c>
      <c r="D51" s="94" t="s">
        <v>116</v>
      </c>
      <c r="E51" s="94">
        <v>881</v>
      </c>
    </row>
    <row r="52" spans="1:5" ht="14.25" customHeight="1" x14ac:dyDescent="0.25">
      <c r="A52" s="93" t="s">
        <v>156</v>
      </c>
      <c r="B52" s="94">
        <v>1</v>
      </c>
      <c r="C52" s="94">
        <v>83</v>
      </c>
      <c r="D52" s="94">
        <v>0.8</v>
      </c>
      <c r="E52" s="94">
        <v>780</v>
      </c>
    </row>
    <row r="53" spans="1:5" ht="14.25" customHeight="1" x14ac:dyDescent="0.25">
      <c r="A53" s="93" t="s">
        <v>157</v>
      </c>
      <c r="B53" s="94">
        <v>0.4</v>
      </c>
      <c r="C53" s="94">
        <v>77.099999999999994</v>
      </c>
      <c r="D53" s="94">
        <v>0.4</v>
      </c>
      <c r="E53" s="94">
        <v>720</v>
      </c>
    </row>
    <row r="54" spans="1:5" ht="14.25" customHeight="1" x14ac:dyDescent="0.25">
      <c r="A54" s="93" t="s">
        <v>158</v>
      </c>
      <c r="B54" s="94" t="s">
        <v>116</v>
      </c>
      <c r="C54" s="94">
        <v>94.5</v>
      </c>
      <c r="D54" s="94" t="s">
        <v>116</v>
      </c>
      <c r="E54" s="94">
        <v>879</v>
      </c>
    </row>
    <row r="55" spans="1:5" ht="14.25" customHeight="1" x14ac:dyDescent="0.25">
      <c r="A55" s="93" t="s">
        <v>159</v>
      </c>
      <c r="B55" s="94">
        <v>1.1000000000000001</v>
      </c>
      <c r="C55" s="94">
        <v>79.8</v>
      </c>
      <c r="D55" s="94" t="s">
        <v>116</v>
      </c>
      <c r="E55" s="94">
        <v>750</v>
      </c>
    </row>
    <row r="56" spans="1:5" ht="14.25" customHeight="1" x14ac:dyDescent="0.25">
      <c r="A56" s="93" t="s">
        <v>160</v>
      </c>
      <c r="B56" s="94">
        <v>1.6</v>
      </c>
      <c r="C56" s="94">
        <v>82.1</v>
      </c>
      <c r="D56" s="94" t="s">
        <v>116</v>
      </c>
      <c r="E56" s="94">
        <v>841</v>
      </c>
    </row>
    <row r="57" spans="1:5" ht="14.25" customHeight="1" x14ac:dyDescent="0.25">
      <c r="A57" s="93" t="s">
        <v>161</v>
      </c>
      <c r="B57" s="94" t="s">
        <v>116</v>
      </c>
      <c r="C57" s="94">
        <v>99.7</v>
      </c>
      <c r="D57" s="94" t="s">
        <v>116</v>
      </c>
      <c r="E57" s="94">
        <v>897</v>
      </c>
    </row>
    <row r="58" spans="1:5" ht="14.25" customHeight="1" x14ac:dyDescent="0.25">
      <c r="A58" s="93" t="s">
        <v>162</v>
      </c>
      <c r="B58" s="94" t="s">
        <v>116</v>
      </c>
      <c r="C58" s="94">
        <v>99.7</v>
      </c>
      <c r="D58" s="94" t="s">
        <v>116</v>
      </c>
      <c r="E58" s="94">
        <v>897</v>
      </c>
    </row>
    <row r="59" spans="1:5" ht="14.25" customHeight="1" x14ac:dyDescent="0.25">
      <c r="A59" s="93" t="s">
        <v>163</v>
      </c>
      <c r="B59" s="94" t="s">
        <v>116</v>
      </c>
      <c r="C59" s="94">
        <v>99.7</v>
      </c>
      <c r="D59" s="94" t="s">
        <v>116</v>
      </c>
      <c r="E59" s="94">
        <v>897</v>
      </c>
    </row>
    <row r="60" spans="1:5" ht="14.25" customHeight="1" x14ac:dyDescent="0.25">
      <c r="A60" s="93" t="s">
        <v>164</v>
      </c>
      <c r="B60" s="94">
        <v>9.5</v>
      </c>
      <c r="C60" s="94">
        <v>54.9</v>
      </c>
      <c r="D60" s="94" t="s">
        <v>116</v>
      </c>
      <c r="E60" s="94">
        <v>545</v>
      </c>
    </row>
    <row r="61" spans="1:5" ht="14.25" customHeight="1" x14ac:dyDescent="0.25">
      <c r="A61" s="93" t="s">
        <v>165</v>
      </c>
      <c r="B61" s="94">
        <v>10.5</v>
      </c>
      <c r="C61" s="94">
        <v>54</v>
      </c>
      <c r="D61" s="94" t="s">
        <v>116</v>
      </c>
      <c r="E61" s="94">
        <v>549</v>
      </c>
    </row>
    <row r="62" spans="1:5" ht="14.25" customHeight="1" x14ac:dyDescent="0.25">
      <c r="A62" s="93" t="s">
        <v>166</v>
      </c>
      <c r="B62" s="94">
        <v>12</v>
      </c>
      <c r="C62" s="94">
        <v>11.4</v>
      </c>
      <c r="D62" s="94">
        <v>0.5</v>
      </c>
      <c r="E62" s="94">
        <v>157</v>
      </c>
    </row>
    <row r="63" spans="1:5" ht="14.25" customHeight="1" x14ac:dyDescent="0.25">
      <c r="A63" s="93" t="s">
        <v>167</v>
      </c>
      <c r="B63" s="94">
        <v>49.9</v>
      </c>
      <c r="C63" s="94">
        <v>34.200000000000003</v>
      </c>
      <c r="D63" s="94" t="s">
        <v>116</v>
      </c>
      <c r="E63" s="94">
        <v>522</v>
      </c>
    </row>
    <row r="64" spans="1:5" ht="14.25" customHeight="1" x14ac:dyDescent="0.25">
      <c r="A64" s="130" t="s">
        <v>168</v>
      </c>
      <c r="B64" s="131"/>
      <c r="C64" s="131"/>
      <c r="D64" s="131"/>
      <c r="E64" s="132"/>
    </row>
    <row r="65" spans="1:5" ht="14.25" customHeight="1" x14ac:dyDescent="0.25">
      <c r="A65" s="93" t="s">
        <v>169</v>
      </c>
      <c r="B65" s="94">
        <v>16.600000000000001</v>
      </c>
      <c r="C65" s="94">
        <v>20.8</v>
      </c>
      <c r="D65" s="94" t="s">
        <v>116</v>
      </c>
      <c r="E65" s="94">
        <v>261</v>
      </c>
    </row>
    <row r="66" spans="1:5" ht="14.25" customHeight="1" x14ac:dyDescent="0.25">
      <c r="A66" s="93" t="s">
        <v>170</v>
      </c>
      <c r="B66" s="94">
        <v>19.600000000000001</v>
      </c>
      <c r="C66" s="94">
        <v>5.3</v>
      </c>
      <c r="D66" s="94" t="s">
        <v>116</v>
      </c>
      <c r="E66" s="94">
        <v>138</v>
      </c>
    </row>
    <row r="67" spans="1:5" ht="14.25" customHeight="1" x14ac:dyDescent="0.25">
      <c r="A67" s="93" t="s">
        <v>171</v>
      </c>
      <c r="B67" s="94">
        <v>19</v>
      </c>
      <c r="C67" s="94">
        <v>5</v>
      </c>
      <c r="D67" s="94" t="s">
        <v>116</v>
      </c>
      <c r="E67" s="94">
        <v>130</v>
      </c>
    </row>
    <row r="68" spans="1:5" ht="14.25" customHeight="1" x14ac:dyDescent="0.25">
      <c r="A68" s="93" t="s">
        <v>172</v>
      </c>
      <c r="B68" s="94">
        <v>15.1</v>
      </c>
      <c r="C68" s="94">
        <v>27.4</v>
      </c>
      <c r="D68" s="94" t="s">
        <v>116</v>
      </c>
      <c r="E68" s="94">
        <v>316</v>
      </c>
    </row>
    <row r="69" spans="1:5" ht="14.25" customHeight="1" x14ac:dyDescent="0.25">
      <c r="A69" s="93" t="s">
        <v>173</v>
      </c>
      <c r="B69" s="94">
        <v>13</v>
      </c>
      <c r="C69" s="94">
        <v>36</v>
      </c>
      <c r="D69" s="94" t="s">
        <v>116</v>
      </c>
      <c r="E69" s="94">
        <v>390</v>
      </c>
    </row>
    <row r="70" spans="1:5" ht="14.25" customHeight="1" x14ac:dyDescent="0.25">
      <c r="A70" s="93" t="s">
        <v>174</v>
      </c>
      <c r="B70" s="94">
        <v>20.399999999999999</v>
      </c>
      <c r="C70" s="94">
        <v>4</v>
      </c>
      <c r="D70" s="94" t="s">
        <v>116</v>
      </c>
      <c r="E70" s="94">
        <v>121</v>
      </c>
    </row>
    <row r="71" spans="1:5" ht="14.25" customHeight="1" x14ac:dyDescent="0.25">
      <c r="A71" s="93" t="s">
        <v>175</v>
      </c>
      <c r="B71" s="94">
        <v>18.5</v>
      </c>
      <c r="C71" s="94">
        <v>6.8</v>
      </c>
      <c r="D71" s="94" t="s">
        <v>116</v>
      </c>
      <c r="E71" s="94">
        <v>136</v>
      </c>
    </row>
    <row r="72" spans="1:5" ht="14.25" customHeight="1" x14ac:dyDescent="0.25">
      <c r="A72" s="93" t="s">
        <v>176</v>
      </c>
      <c r="B72" s="94">
        <v>17</v>
      </c>
      <c r="C72" s="94">
        <v>0.5</v>
      </c>
      <c r="D72" s="94" t="s">
        <v>116</v>
      </c>
      <c r="E72" s="94">
        <v>74</v>
      </c>
    </row>
    <row r="73" spans="1:5" ht="14.25" customHeight="1" x14ac:dyDescent="0.25">
      <c r="A73" s="93" t="s">
        <v>177</v>
      </c>
      <c r="B73" s="94">
        <v>15</v>
      </c>
      <c r="C73" s="94">
        <v>3.5</v>
      </c>
      <c r="D73" s="94" t="s">
        <v>116</v>
      </c>
      <c r="E73" s="94">
        <v>94</v>
      </c>
    </row>
    <row r="74" spans="1:5" ht="14.25" customHeight="1" x14ac:dyDescent="0.25">
      <c r="A74" s="93" t="s">
        <v>178</v>
      </c>
      <c r="B74" s="94">
        <v>18</v>
      </c>
      <c r="C74" s="94">
        <v>7</v>
      </c>
      <c r="D74" s="94" t="s">
        <v>116</v>
      </c>
      <c r="E74" s="94">
        <v>140</v>
      </c>
    </row>
    <row r="75" spans="1:5" ht="14.25" customHeight="1" x14ac:dyDescent="0.25">
      <c r="A75" s="93" t="s">
        <v>179</v>
      </c>
      <c r="B75" s="94">
        <v>17</v>
      </c>
      <c r="C75" s="94">
        <v>12</v>
      </c>
      <c r="D75" s="94" t="s">
        <v>116</v>
      </c>
      <c r="E75" s="94">
        <v>185</v>
      </c>
    </row>
    <row r="76" spans="1:5" ht="14.25" customHeight="1" x14ac:dyDescent="0.25">
      <c r="A76" s="93" t="s">
        <v>180</v>
      </c>
      <c r="B76" s="94">
        <v>20.399999999999999</v>
      </c>
      <c r="C76" s="94">
        <v>37.4</v>
      </c>
      <c r="D76" s="94" t="s">
        <v>116</v>
      </c>
      <c r="E76" s="94">
        <v>431</v>
      </c>
    </row>
    <row r="77" spans="1:5" ht="14.25" customHeight="1" x14ac:dyDescent="0.25">
      <c r="A77" s="93" t="s">
        <v>181</v>
      </c>
      <c r="B77" s="94">
        <v>13.5</v>
      </c>
      <c r="C77" s="94">
        <v>35</v>
      </c>
      <c r="D77" s="94" t="s">
        <v>116</v>
      </c>
      <c r="E77" s="94">
        <v>370</v>
      </c>
    </row>
    <row r="78" spans="1:5" ht="14.25" customHeight="1" x14ac:dyDescent="0.25">
      <c r="A78" s="93" t="s">
        <v>182</v>
      </c>
      <c r="B78" s="94">
        <v>12</v>
      </c>
      <c r="C78" s="94">
        <v>26</v>
      </c>
      <c r="D78" s="94" t="s">
        <v>116</v>
      </c>
      <c r="E78" s="94">
        <v>290</v>
      </c>
    </row>
    <row r="79" spans="1:5" ht="14.25" customHeight="1" x14ac:dyDescent="0.25">
      <c r="A79" s="93" t="s">
        <v>183</v>
      </c>
      <c r="B79" s="94">
        <v>10</v>
      </c>
      <c r="C79" s="94">
        <v>11</v>
      </c>
      <c r="D79" s="94">
        <v>1</v>
      </c>
      <c r="E79" s="94">
        <v>150</v>
      </c>
    </row>
    <row r="80" spans="1:5" ht="14.25" customHeight="1" x14ac:dyDescent="0.25">
      <c r="A80" s="93" t="s">
        <v>184</v>
      </c>
      <c r="B80" s="94">
        <v>9.6</v>
      </c>
      <c r="C80" s="94">
        <v>13.9</v>
      </c>
      <c r="D80" s="94">
        <v>22.2</v>
      </c>
      <c r="E80" s="94">
        <v>259</v>
      </c>
    </row>
    <row r="81" spans="1:5" ht="14.25" customHeight="1" x14ac:dyDescent="0.25">
      <c r="A81" s="93" t="s">
        <v>185</v>
      </c>
      <c r="B81" s="94">
        <v>11.7</v>
      </c>
      <c r="C81" s="94">
        <v>13.5</v>
      </c>
      <c r="D81" s="94">
        <v>5.5</v>
      </c>
      <c r="E81" s="94">
        <v>156</v>
      </c>
    </row>
    <row r="82" spans="1:5" ht="14.25" customHeight="1" x14ac:dyDescent="0.25">
      <c r="A82" s="93" t="s">
        <v>186</v>
      </c>
      <c r="B82" s="94">
        <v>14.4</v>
      </c>
      <c r="C82" s="94">
        <v>33</v>
      </c>
      <c r="D82" s="94" t="s">
        <v>116</v>
      </c>
      <c r="E82" s="94">
        <v>365</v>
      </c>
    </row>
    <row r="83" spans="1:5" ht="14.25" customHeight="1" x14ac:dyDescent="0.25">
      <c r="A83" s="93" t="s">
        <v>187</v>
      </c>
      <c r="B83" s="94">
        <v>8.5</v>
      </c>
      <c r="C83" s="94">
        <v>8.5</v>
      </c>
      <c r="D83" s="94" t="s">
        <v>116</v>
      </c>
      <c r="E83" s="94">
        <v>115</v>
      </c>
    </row>
    <row r="84" spans="1:5" ht="14.25" customHeight="1" x14ac:dyDescent="0.25">
      <c r="A84" s="93" t="s">
        <v>188</v>
      </c>
      <c r="B84" s="94">
        <v>18.100000000000001</v>
      </c>
      <c r="C84" s="94">
        <v>4.0999999999999996</v>
      </c>
      <c r="D84" s="94">
        <v>3</v>
      </c>
      <c r="E84" s="94">
        <v>124</v>
      </c>
    </row>
    <row r="85" spans="1:5" ht="14.25" customHeight="1" x14ac:dyDescent="0.25">
      <c r="A85" s="93" t="s">
        <v>189</v>
      </c>
      <c r="B85" s="94">
        <v>16.2</v>
      </c>
      <c r="C85" s="94">
        <v>4.0999999999999996</v>
      </c>
      <c r="D85" s="94">
        <v>0.5</v>
      </c>
      <c r="E85" s="94">
        <v>106</v>
      </c>
    </row>
    <row r="86" spans="1:5" ht="14.25" customHeight="1" x14ac:dyDescent="0.25">
      <c r="A86" s="93" t="s">
        <v>190</v>
      </c>
      <c r="B86" s="94">
        <v>15.2</v>
      </c>
      <c r="C86" s="94">
        <v>15.8</v>
      </c>
      <c r="D86" s="94" t="s">
        <v>116</v>
      </c>
      <c r="E86" s="94">
        <v>209</v>
      </c>
    </row>
    <row r="87" spans="1:5" ht="14.25" customHeight="1" x14ac:dyDescent="0.25">
      <c r="A87" s="93" t="s">
        <v>191</v>
      </c>
      <c r="B87" s="94">
        <v>19.2</v>
      </c>
      <c r="C87" s="94">
        <v>24.8</v>
      </c>
      <c r="D87" s="94" t="s">
        <v>116</v>
      </c>
      <c r="E87" s="94">
        <v>310</v>
      </c>
    </row>
    <row r="88" spans="1:5" ht="14.25" customHeight="1" x14ac:dyDescent="0.25">
      <c r="A88" s="93" t="s">
        <v>192</v>
      </c>
      <c r="B88" s="94">
        <v>19.899999999999999</v>
      </c>
      <c r="C88" s="94">
        <v>24</v>
      </c>
      <c r="D88" s="94" t="s">
        <v>116</v>
      </c>
      <c r="E88" s="94">
        <v>304</v>
      </c>
    </row>
    <row r="89" spans="1:5" ht="14.25" customHeight="1" x14ac:dyDescent="0.25">
      <c r="A89" s="93" t="s">
        <v>193</v>
      </c>
      <c r="B89" s="94">
        <v>28</v>
      </c>
      <c r="C89" s="94">
        <v>15</v>
      </c>
      <c r="D89" s="94" t="s">
        <v>116</v>
      </c>
      <c r="E89" s="94">
        <v>250</v>
      </c>
    </row>
    <row r="90" spans="1:5" ht="14.25" customHeight="1" x14ac:dyDescent="0.25">
      <c r="A90" s="93" t="s">
        <v>194</v>
      </c>
      <c r="B90" s="94">
        <v>13.4</v>
      </c>
      <c r="C90" s="94">
        <v>27.8</v>
      </c>
      <c r="D90" s="94">
        <v>0.3</v>
      </c>
      <c r="E90" s="94">
        <v>315</v>
      </c>
    </row>
    <row r="91" spans="1:5" ht="14.25" customHeight="1" x14ac:dyDescent="0.25">
      <c r="A91" s="93" t="s">
        <v>195</v>
      </c>
      <c r="B91" s="94">
        <v>16.5</v>
      </c>
      <c r="C91" s="94">
        <v>12.4</v>
      </c>
      <c r="D91" s="94">
        <v>0.4</v>
      </c>
      <c r="E91" s="94">
        <v>186</v>
      </c>
    </row>
    <row r="92" spans="1:5" ht="14.25" customHeight="1" x14ac:dyDescent="0.25">
      <c r="A92" s="93" t="s">
        <v>196</v>
      </c>
      <c r="B92" s="94">
        <v>15.7</v>
      </c>
      <c r="C92" s="94">
        <v>19.3</v>
      </c>
      <c r="D92" s="94">
        <v>0.3</v>
      </c>
      <c r="E92" s="94">
        <v>245</v>
      </c>
    </row>
    <row r="93" spans="1:5" ht="14.25" customHeight="1" x14ac:dyDescent="0.25">
      <c r="A93" s="93" t="s">
        <v>197</v>
      </c>
      <c r="B93" s="94">
        <v>19.3</v>
      </c>
      <c r="C93" s="94">
        <v>21.5</v>
      </c>
      <c r="D93" s="94">
        <v>1.7</v>
      </c>
      <c r="E93" s="94">
        <v>286</v>
      </c>
    </row>
    <row r="94" spans="1:5" ht="14.25" customHeight="1" x14ac:dyDescent="0.25">
      <c r="A94" s="93" t="s">
        <v>198</v>
      </c>
      <c r="B94" s="94">
        <v>17</v>
      </c>
      <c r="C94" s="94" t="s">
        <v>199</v>
      </c>
      <c r="D94" s="94">
        <v>3.2</v>
      </c>
      <c r="E94" s="94">
        <v>147</v>
      </c>
    </row>
    <row r="95" spans="1:5" ht="14.25" customHeight="1" x14ac:dyDescent="0.25">
      <c r="A95" s="93" t="s">
        <v>200</v>
      </c>
      <c r="B95" s="94">
        <v>16.600000000000001</v>
      </c>
      <c r="C95" s="94">
        <v>16</v>
      </c>
      <c r="D95" s="94">
        <v>1.8</v>
      </c>
      <c r="E95" s="94">
        <v>215</v>
      </c>
    </row>
    <row r="96" spans="1:5" ht="14.25" customHeight="1" x14ac:dyDescent="0.25">
      <c r="A96" s="93" t="s">
        <v>201</v>
      </c>
      <c r="B96" s="94">
        <v>12</v>
      </c>
      <c r="C96" s="94">
        <v>20.6</v>
      </c>
      <c r="D96" s="94">
        <v>1</v>
      </c>
      <c r="E96" s="94">
        <v>244</v>
      </c>
    </row>
    <row r="97" spans="1:5" ht="14.25" customHeight="1" x14ac:dyDescent="0.25">
      <c r="A97" s="93" t="s">
        <v>202</v>
      </c>
      <c r="B97" s="94">
        <v>10.7</v>
      </c>
      <c r="C97" s="94">
        <v>12.6</v>
      </c>
      <c r="D97" s="94">
        <v>3.1</v>
      </c>
      <c r="E97" s="94">
        <v>174</v>
      </c>
    </row>
    <row r="98" spans="1:5" ht="14.25" customHeight="1" x14ac:dyDescent="0.25">
      <c r="A98" s="93" t="s">
        <v>203</v>
      </c>
      <c r="B98" s="94">
        <v>15.6</v>
      </c>
      <c r="C98" s="94">
        <v>25.2</v>
      </c>
      <c r="D98" s="94">
        <v>1</v>
      </c>
      <c r="E98" s="94">
        <v>302</v>
      </c>
    </row>
    <row r="99" spans="1:5" ht="14.25" customHeight="1" x14ac:dyDescent="0.25">
      <c r="A99" s="93" t="s">
        <v>204</v>
      </c>
      <c r="B99" s="94">
        <v>19.8</v>
      </c>
      <c r="C99" s="94">
        <v>3.4</v>
      </c>
      <c r="D99" s="94">
        <v>0.1</v>
      </c>
      <c r="E99" s="94">
        <v>513</v>
      </c>
    </row>
    <row r="100" spans="1:5" ht="14.25" customHeight="1" x14ac:dyDescent="0.25">
      <c r="A100" s="93" t="s">
        <v>205</v>
      </c>
      <c r="B100" s="94">
        <v>9.3000000000000007</v>
      </c>
      <c r="C100" s="94">
        <v>4.2</v>
      </c>
      <c r="D100" s="94">
        <v>10.199999999999999</v>
      </c>
      <c r="E100" s="94">
        <v>119</v>
      </c>
    </row>
    <row r="101" spans="1:5" ht="14.25" customHeight="1" x14ac:dyDescent="0.25">
      <c r="A101" s="93" t="s">
        <v>206</v>
      </c>
      <c r="B101" s="94">
        <v>6.8</v>
      </c>
      <c r="C101" s="94">
        <v>5.4</v>
      </c>
      <c r="D101" s="94">
        <v>10.199999999999999</v>
      </c>
      <c r="E101" s="94">
        <v>119</v>
      </c>
    </row>
    <row r="102" spans="1:5" ht="14.25" customHeight="1" x14ac:dyDescent="0.25">
      <c r="A102" s="93" t="s">
        <v>207</v>
      </c>
      <c r="B102" s="94">
        <v>10.199999999999999</v>
      </c>
      <c r="C102" s="94">
        <v>6.3</v>
      </c>
      <c r="D102" s="94">
        <v>9.5</v>
      </c>
      <c r="E102" s="94">
        <v>139</v>
      </c>
    </row>
    <row r="103" spans="1:5" ht="14.25" customHeight="1" x14ac:dyDescent="0.25">
      <c r="A103" s="93" t="s">
        <v>208</v>
      </c>
      <c r="B103" s="94">
        <v>5.0999999999999996</v>
      </c>
      <c r="C103" s="94">
        <v>6.3</v>
      </c>
      <c r="D103" s="94">
        <v>11.9</v>
      </c>
      <c r="E103" s="94">
        <v>126</v>
      </c>
    </row>
    <row r="104" spans="1:5" ht="14.25" customHeight="1" x14ac:dyDescent="0.25">
      <c r="A104" s="93" t="s">
        <v>209</v>
      </c>
      <c r="B104" s="94">
        <v>20.5</v>
      </c>
      <c r="C104" s="94">
        <v>10.4</v>
      </c>
      <c r="D104" s="94" t="s">
        <v>116</v>
      </c>
      <c r="E104" s="94">
        <v>176</v>
      </c>
    </row>
    <row r="105" spans="1:5" ht="14.25" customHeight="1" x14ac:dyDescent="0.25">
      <c r="A105" s="93" t="s">
        <v>210</v>
      </c>
      <c r="B105" s="94">
        <v>15.2</v>
      </c>
      <c r="C105" s="94">
        <v>15.7</v>
      </c>
      <c r="D105" s="94">
        <v>2.8</v>
      </c>
      <c r="E105" s="94">
        <v>213</v>
      </c>
    </row>
    <row r="106" spans="1:5" ht="14.25" customHeight="1" x14ac:dyDescent="0.25">
      <c r="A106" s="130" t="s">
        <v>211</v>
      </c>
      <c r="B106" s="131"/>
      <c r="C106" s="131"/>
      <c r="D106" s="131"/>
      <c r="E106" s="132"/>
    </row>
    <row r="107" spans="1:5" ht="14.25" customHeight="1" x14ac:dyDescent="0.25">
      <c r="A107" s="93" t="s">
        <v>212</v>
      </c>
      <c r="B107" s="94">
        <v>16</v>
      </c>
      <c r="C107" s="94">
        <v>1</v>
      </c>
      <c r="D107" s="94" t="s">
        <v>116</v>
      </c>
      <c r="E107" s="94">
        <v>72</v>
      </c>
    </row>
    <row r="108" spans="1:5" ht="14.25" customHeight="1" x14ac:dyDescent="0.25">
      <c r="A108" s="93" t="s">
        <v>213</v>
      </c>
      <c r="B108" s="94">
        <v>15</v>
      </c>
      <c r="C108" s="94">
        <v>0.5</v>
      </c>
      <c r="D108" s="94" t="s">
        <v>116</v>
      </c>
      <c r="E108" s="94">
        <v>66</v>
      </c>
    </row>
    <row r="109" spans="1:5" ht="14.25" customHeight="1" x14ac:dyDescent="0.25">
      <c r="A109" s="93" t="s">
        <v>214</v>
      </c>
      <c r="B109" s="94">
        <v>14.5</v>
      </c>
      <c r="C109" s="94">
        <v>11.2</v>
      </c>
      <c r="D109" s="94" t="s">
        <v>116</v>
      </c>
      <c r="E109" s="94">
        <v>165</v>
      </c>
    </row>
    <row r="110" spans="1:5" ht="14.25" customHeight="1" x14ac:dyDescent="0.25">
      <c r="A110" s="93" t="s">
        <v>215</v>
      </c>
      <c r="B110" s="94">
        <v>19</v>
      </c>
      <c r="C110" s="94">
        <v>12</v>
      </c>
      <c r="D110" s="94" t="s">
        <v>116</v>
      </c>
      <c r="E110" s="94">
        <v>190</v>
      </c>
    </row>
    <row r="111" spans="1:5" ht="14.25" customHeight="1" x14ac:dyDescent="0.25">
      <c r="A111" s="93" t="s">
        <v>216</v>
      </c>
      <c r="B111" s="94">
        <v>22.5</v>
      </c>
      <c r="C111" s="94">
        <v>9</v>
      </c>
      <c r="D111" s="94" t="s">
        <v>116</v>
      </c>
      <c r="E111" s="94">
        <v>176</v>
      </c>
    </row>
    <row r="112" spans="1:5" ht="14.25" customHeight="1" x14ac:dyDescent="0.25">
      <c r="A112" s="93" t="s">
        <v>217</v>
      </c>
      <c r="B112" s="94">
        <v>21</v>
      </c>
      <c r="C112" s="94">
        <v>5.2</v>
      </c>
      <c r="D112" s="94" t="s">
        <v>116</v>
      </c>
      <c r="E112" s="94">
        <v>132</v>
      </c>
    </row>
    <row r="113" spans="1:5" ht="14.25" customHeight="1" x14ac:dyDescent="0.25">
      <c r="A113" s="93" t="s">
        <v>218</v>
      </c>
      <c r="B113" s="94">
        <v>20</v>
      </c>
      <c r="C113" s="94">
        <v>11.1</v>
      </c>
      <c r="D113" s="94" t="s">
        <v>116</v>
      </c>
      <c r="E113" s="94">
        <v>186</v>
      </c>
    </row>
    <row r="114" spans="1:5" ht="14.25" customHeight="1" x14ac:dyDescent="0.25">
      <c r="A114" s="93" t="s">
        <v>219</v>
      </c>
      <c r="B114" s="94">
        <v>22</v>
      </c>
      <c r="C114" s="94">
        <v>8.5</v>
      </c>
      <c r="D114" s="94" t="s">
        <v>116</v>
      </c>
      <c r="E114" s="94">
        <v>168</v>
      </c>
    </row>
    <row r="115" spans="1:5" ht="14.25" customHeight="1" x14ac:dyDescent="0.25">
      <c r="A115" s="93" t="s">
        <v>220</v>
      </c>
      <c r="B115" s="94">
        <v>17.899999999999999</v>
      </c>
      <c r="C115" s="94">
        <v>0.7</v>
      </c>
      <c r="D115" s="94" t="s">
        <v>116</v>
      </c>
      <c r="E115" s="94">
        <v>79</v>
      </c>
    </row>
    <row r="116" spans="1:5" ht="14.25" customHeight="1" x14ac:dyDescent="0.25">
      <c r="A116" s="93" t="s">
        <v>221</v>
      </c>
      <c r="B116" s="94">
        <v>16</v>
      </c>
      <c r="C116" s="94">
        <v>6.6</v>
      </c>
      <c r="D116" s="94" t="s">
        <v>116</v>
      </c>
      <c r="E116" s="94">
        <v>129</v>
      </c>
    </row>
    <row r="117" spans="1:5" ht="14.25" customHeight="1" x14ac:dyDescent="0.25">
      <c r="A117" s="93" t="s">
        <v>222</v>
      </c>
      <c r="B117" s="94">
        <v>16</v>
      </c>
      <c r="C117" s="94">
        <v>10.6</v>
      </c>
      <c r="D117" s="94" t="s">
        <v>116</v>
      </c>
      <c r="E117" s="94">
        <v>16</v>
      </c>
    </row>
    <row r="118" spans="1:5" ht="14.25" customHeight="1" x14ac:dyDescent="0.25">
      <c r="A118" s="93" t="s">
        <v>223</v>
      </c>
      <c r="B118" s="94">
        <v>15.2</v>
      </c>
      <c r="C118" s="94">
        <v>3.2</v>
      </c>
      <c r="D118" s="94" t="s">
        <v>116</v>
      </c>
      <c r="E118" s="94">
        <v>92</v>
      </c>
    </row>
    <row r="119" spans="1:5" ht="14.25" customHeight="1" x14ac:dyDescent="0.25">
      <c r="A119" s="93" t="s">
        <v>224</v>
      </c>
      <c r="B119" s="94">
        <v>16</v>
      </c>
      <c r="C119" s="94">
        <v>0.5</v>
      </c>
      <c r="D119" s="94" t="s">
        <v>116</v>
      </c>
      <c r="E119" s="94">
        <v>69</v>
      </c>
    </row>
    <row r="120" spans="1:5" ht="14.25" customHeight="1" x14ac:dyDescent="0.25">
      <c r="A120" s="93" t="s">
        <v>225</v>
      </c>
      <c r="B120" s="94">
        <v>16</v>
      </c>
      <c r="C120" s="94">
        <v>12</v>
      </c>
      <c r="D120" s="94" t="s">
        <v>116</v>
      </c>
      <c r="E120" s="94">
        <v>172</v>
      </c>
    </row>
    <row r="121" spans="1:5" ht="14.25" customHeight="1" x14ac:dyDescent="0.25">
      <c r="A121" s="93" t="s">
        <v>226</v>
      </c>
      <c r="B121" s="94">
        <v>17</v>
      </c>
      <c r="C121" s="94">
        <v>4.8</v>
      </c>
      <c r="D121" s="94" t="s">
        <v>116</v>
      </c>
      <c r="E121" s="94">
        <v>112</v>
      </c>
    </row>
    <row r="122" spans="1:5" ht="14.25" customHeight="1" x14ac:dyDescent="0.25">
      <c r="A122" s="93" t="s">
        <v>227</v>
      </c>
      <c r="B122" s="94">
        <v>10.3</v>
      </c>
      <c r="C122" s="94">
        <v>4.4000000000000004</v>
      </c>
      <c r="D122" s="94" t="s">
        <v>116</v>
      </c>
      <c r="E122" s="94">
        <v>83</v>
      </c>
    </row>
    <row r="123" spans="1:5" ht="14.25" customHeight="1" x14ac:dyDescent="0.25">
      <c r="A123" s="93" t="s">
        <v>228</v>
      </c>
      <c r="B123" s="94">
        <v>10.8</v>
      </c>
      <c r="C123" s="95">
        <v>41282</v>
      </c>
      <c r="D123" s="94" t="s">
        <v>116</v>
      </c>
      <c r="E123" s="94">
        <v>129</v>
      </c>
    </row>
    <row r="124" spans="1:5" ht="14.25" customHeight="1" x14ac:dyDescent="0.25">
      <c r="A124" s="93" t="s">
        <v>229</v>
      </c>
      <c r="B124" s="94">
        <v>12.6</v>
      </c>
      <c r="C124" s="94">
        <v>5.5</v>
      </c>
      <c r="D124" s="94" t="s">
        <v>116</v>
      </c>
      <c r="E124" s="94">
        <v>103</v>
      </c>
    </row>
    <row r="125" spans="1:5" ht="14.25" customHeight="1" x14ac:dyDescent="0.25">
      <c r="A125" s="93" t="s">
        <v>230</v>
      </c>
      <c r="B125" s="94">
        <v>42.9</v>
      </c>
      <c r="C125" s="94">
        <v>5.8</v>
      </c>
      <c r="D125" s="94" t="s">
        <v>116</v>
      </c>
      <c r="E125" s="94">
        <v>229</v>
      </c>
    </row>
    <row r="126" spans="1:5" ht="14.25" customHeight="1" x14ac:dyDescent="0.25">
      <c r="A126" s="93" t="s">
        <v>231</v>
      </c>
      <c r="B126" s="94">
        <v>19</v>
      </c>
      <c r="C126" s="94">
        <v>22.2</v>
      </c>
      <c r="D126" s="94" t="s">
        <v>116</v>
      </c>
      <c r="E126" s="94">
        <v>286</v>
      </c>
    </row>
    <row r="127" spans="1:5" ht="14.25" customHeight="1" x14ac:dyDescent="0.25">
      <c r="A127" s="93" t="s">
        <v>232</v>
      </c>
      <c r="B127" s="94">
        <v>14.6</v>
      </c>
      <c r="C127" s="94">
        <v>29.6</v>
      </c>
      <c r="D127" s="94" t="s">
        <v>116</v>
      </c>
      <c r="E127" s="94">
        <v>335</v>
      </c>
    </row>
    <row r="128" spans="1:5" ht="14.25" customHeight="1" x14ac:dyDescent="0.25">
      <c r="A128" s="93" t="s">
        <v>233</v>
      </c>
      <c r="B128" s="94">
        <v>17.2</v>
      </c>
      <c r="C128" s="94">
        <v>22.6</v>
      </c>
      <c r="D128" s="94" t="s">
        <v>116</v>
      </c>
      <c r="E128" s="94">
        <v>281</v>
      </c>
    </row>
    <row r="129" spans="1:5" ht="14.25" customHeight="1" x14ac:dyDescent="0.25">
      <c r="A129" s="93" t="s">
        <v>234</v>
      </c>
      <c r="B129" s="94">
        <v>3.9</v>
      </c>
      <c r="C129" s="94">
        <v>57</v>
      </c>
      <c r="D129" s="94" t="s">
        <v>116</v>
      </c>
      <c r="E129" s="94">
        <v>568</v>
      </c>
    </row>
    <row r="130" spans="1:5" ht="14.25" customHeight="1" x14ac:dyDescent="0.25">
      <c r="A130" s="93" t="s">
        <v>235</v>
      </c>
      <c r="B130" s="94">
        <v>16</v>
      </c>
      <c r="C130" s="94">
        <v>30.8</v>
      </c>
      <c r="D130" s="94">
        <v>0.7</v>
      </c>
      <c r="E130" s="94">
        <v>854</v>
      </c>
    </row>
    <row r="131" spans="1:5" ht="14.25" customHeight="1" x14ac:dyDescent="0.25">
      <c r="A131" s="93" t="s">
        <v>236</v>
      </c>
      <c r="B131" s="94">
        <v>15.6</v>
      </c>
      <c r="C131" s="94">
        <v>29.2</v>
      </c>
      <c r="D131" s="94">
        <v>0.3</v>
      </c>
      <c r="E131" s="94">
        <v>336</v>
      </c>
    </row>
    <row r="132" spans="1:5" ht="14.25" customHeight="1" x14ac:dyDescent="0.25">
      <c r="A132" s="93" t="s">
        <v>237</v>
      </c>
      <c r="B132" s="94">
        <v>20.7</v>
      </c>
      <c r="C132" s="94">
        <v>22.9</v>
      </c>
      <c r="D132" s="94" t="s">
        <v>116</v>
      </c>
      <c r="E132" s="94">
        <v>329</v>
      </c>
    </row>
    <row r="133" spans="1:5" ht="14.25" customHeight="1" x14ac:dyDescent="0.25">
      <c r="A133" s="93" t="s">
        <v>238</v>
      </c>
      <c r="B133" s="94">
        <v>17.399999999999999</v>
      </c>
      <c r="C133" s="94">
        <v>32.4</v>
      </c>
      <c r="D133" s="94" t="s">
        <v>116</v>
      </c>
      <c r="E133" s="94">
        <v>376</v>
      </c>
    </row>
    <row r="134" spans="1:5" ht="14.25" customHeight="1" x14ac:dyDescent="0.25">
      <c r="A134" s="93" t="s">
        <v>239</v>
      </c>
      <c r="B134" s="94">
        <v>23.2</v>
      </c>
      <c r="C134" s="94">
        <v>26.3</v>
      </c>
      <c r="D134" s="94" t="s">
        <v>116</v>
      </c>
      <c r="E134" s="94">
        <v>340</v>
      </c>
    </row>
    <row r="135" spans="1:5" ht="14.25" customHeight="1" x14ac:dyDescent="0.25">
      <c r="A135" s="93" t="s">
        <v>240</v>
      </c>
      <c r="B135" s="94">
        <v>15.1</v>
      </c>
      <c r="C135" s="94">
        <v>10</v>
      </c>
      <c r="D135" s="94">
        <v>1</v>
      </c>
      <c r="E135" s="94">
        <v>159</v>
      </c>
    </row>
    <row r="136" spans="1:5" ht="14.25" customHeight="1" x14ac:dyDescent="0.25">
      <c r="A136" s="93" t="s">
        <v>241</v>
      </c>
      <c r="B136" s="94">
        <v>18.899999999999999</v>
      </c>
      <c r="C136" s="94">
        <v>7</v>
      </c>
      <c r="D136" s="94">
        <v>0.5</v>
      </c>
      <c r="E136" s="94">
        <v>144</v>
      </c>
    </row>
    <row r="137" spans="1:5" ht="14.25" customHeight="1" x14ac:dyDescent="0.25">
      <c r="A137" s="93" t="s">
        <v>242</v>
      </c>
      <c r="B137" s="94">
        <v>21.5</v>
      </c>
      <c r="C137" s="94">
        <v>4.8</v>
      </c>
      <c r="D137" s="94" t="s">
        <v>116</v>
      </c>
      <c r="E137" s="94">
        <v>133</v>
      </c>
    </row>
    <row r="138" spans="1:5" ht="14.25" customHeight="1" x14ac:dyDescent="0.25">
      <c r="A138" s="93" t="s">
        <v>243</v>
      </c>
      <c r="B138" s="94">
        <v>23.3</v>
      </c>
      <c r="C138" s="94">
        <v>15.6</v>
      </c>
      <c r="D138" s="94" t="s">
        <v>116</v>
      </c>
      <c r="E138" s="94">
        <v>241</v>
      </c>
    </row>
    <row r="139" spans="1:5" ht="14.25" customHeight="1" x14ac:dyDescent="0.25">
      <c r="A139" s="93" t="s">
        <v>244</v>
      </c>
      <c r="B139" s="94">
        <v>22.8</v>
      </c>
      <c r="C139" s="94">
        <v>2.4</v>
      </c>
      <c r="D139" s="94" t="s">
        <v>116</v>
      </c>
      <c r="E139" s="94">
        <v>116</v>
      </c>
    </row>
    <row r="140" spans="1:5" ht="14.25" customHeight="1" x14ac:dyDescent="0.25">
      <c r="A140" s="93" t="s">
        <v>245</v>
      </c>
      <c r="B140" s="94">
        <v>4.2</v>
      </c>
      <c r="C140" s="94">
        <v>65.2</v>
      </c>
      <c r="D140" s="94">
        <v>1.2</v>
      </c>
      <c r="E140" s="94">
        <v>628</v>
      </c>
    </row>
    <row r="141" spans="1:5" ht="14.25" customHeight="1" x14ac:dyDescent="0.25">
      <c r="A141" s="93" t="s">
        <v>246</v>
      </c>
      <c r="B141" s="94">
        <v>14.1</v>
      </c>
      <c r="C141" s="94">
        <v>7</v>
      </c>
      <c r="D141" s="94">
        <v>2.8</v>
      </c>
      <c r="E141" s="94">
        <v>134</v>
      </c>
    </row>
    <row r="142" spans="1:5" ht="14.25" customHeight="1" x14ac:dyDescent="0.25">
      <c r="A142" s="93" t="s">
        <v>247</v>
      </c>
      <c r="B142" s="94">
        <v>11.9</v>
      </c>
      <c r="C142" s="94">
        <v>6</v>
      </c>
      <c r="D142" s="94">
        <v>4.3</v>
      </c>
      <c r="E142" s="94">
        <v>122</v>
      </c>
    </row>
    <row r="143" spans="1:5" ht="14.25" customHeight="1" x14ac:dyDescent="0.25">
      <c r="A143" s="93" t="s">
        <v>248</v>
      </c>
      <c r="B143" s="94">
        <v>12.9</v>
      </c>
      <c r="C143" s="94">
        <v>5</v>
      </c>
      <c r="D143" s="94">
        <v>3.7</v>
      </c>
      <c r="E143" s="94">
        <v>115</v>
      </c>
    </row>
    <row r="144" spans="1:5" ht="14.25" customHeight="1" x14ac:dyDescent="0.25">
      <c r="A144" s="93" t="s">
        <v>249</v>
      </c>
      <c r="B144" s="94">
        <v>10</v>
      </c>
      <c r="C144" s="94">
        <v>3.8</v>
      </c>
      <c r="D144" s="94">
        <v>3.6</v>
      </c>
      <c r="E144" s="94">
        <v>103</v>
      </c>
    </row>
    <row r="145" spans="1:5" ht="14.25" customHeight="1" x14ac:dyDescent="0.25">
      <c r="A145" s="93" t="s">
        <v>250</v>
      </c>
      <c r="B145" s="94">
        <v>3.6</v>
      </c>
      <c r="C145" s="94">
        <v>54.1</v>
      </c>
      <c r="D145" s="94">
        <v>2.9</v>
      </c>
      <c r="E145" s="94">
        <v>530</v>
      </c>
    </row>
    <row r="146" spans="1:5" ht="14.25" customHeight="1" x14ac:dyDescent="0.25">
      <c r="A146" s="93" t="s">
        <v>251</v>
      </c>
      <c r="B146" s="94">
        <v>13.7</v>
      </c>
      <c r="C146" s="94">
        <v>6.3</v>
      </c>
      <c r="D146" s="94">
        <v>4.8</v>
      </c>
      <c r="E146" s="94">
        <v>137</v>
      </c>
    </row>
    <row r="147" spans="1:5" ht="14.25" customHeight="1" x14ac:dyDescent="0.25">
      <c r="A147" s="93" t="s">
        <v>252</v>
      </c>
      <c r="B147" s="94">
        <v>16.100000000000001</v>
      </c>
      <c r="C147" s="94">
        <v>11.5</v>
      </c>
      <c r="D147" s="94">
        <v>2.8</v>
      </c>
      <c r="E147" s="94">
        <v>186</v>
      </c>
    </row>
    <row r="148" spans="1:5" ht="14.25" customHeight="1" x14ac:dyDescent="0.25">
      <c r="A148" s="93" t="s">
        <v>253</v>
      </c>
      <c r="B148" s="94">
        <v>13.5</v>
      </c>
      <c r="C148" s="94">
        <v>9.5</v>
      </c>
      <c r="D148" s="94" t="s">
        <v>116</v>
      </c>
      <c r="E148" s="94">
        <v>150</v>
      </c>
    </row>
    <row r="149" spans="1:5" ht="14.25" customHeight="1" x14ac:dyDescent="0.25">
      <c r="A149" s="93" t="s">
        <v>254</v>
      </c>
      <c r="B149" s="94">
        <v>25.4</v>
      </c>
      <c r="C149" s="94">
        <v>14.2</v>
      </c>
      <c r="D149" s="94" t="s">
        <v>116</v>
      </c>
      <c r="E149" s="94">
        <v>236</v>
      </c>
    </row>
    <row r="150" spans="1:5" ht="14.25" customHeight="1" x14ac:dyDescent="0.25">
      <c r="A150" s="93" t="s">
        <v>255</v>
      </c>
      <c r="B150" s="94">
        <v>34.200000000000003</v>
      </c>
      <c r="C150" s="94">
        <v>16.399999999999999</v>
      </c>
      <c r="D150" s="94" t="s">
        <v>116</v>
      </c>
      <c r="E150" s="94">
        <v>253</v>
      </c>
    </row>
    <row r="151" spans="1:5" ht="14.25" customHeight="1" x14ac:dyDescent="0.25">
      <c r="A151" s="93" t="s">
        <v>256</v>
      </c>
      <c r="B151" s="94">
        <v>21.1</v>
      </c>
      <c r="C151" s="94">
        <v>6.3</v>
      </c>
      <c r="D151" s="94" t="s">
        <v>116</v>
      </c>
      <c r="E151" s="94">
        <v>181</v>
      </c>
    </row>
    <row r="152" spans="1:5" ht="14.25" customHeight="1" x14ac:dyDescent="0.25">
      <c r="A152" s="93" t="s">
        <v>257</v>
      </c>
      <c r="B152" s="94">
        <v>46.4</v>
      </c>
      <c r="C152" s="94">
        <v>5.5</v>
      </c>
      <c r="D152" s="94" t="s">
        <v>116</v>
      </c>
      <c r="E152" s="94">
        <v>235</v>
      </c>
    </row>
    <row r="153" spans="1:5" ht="14.25" customHeight="1" x14ac:dyDescent="0.25">
      <c r="A153" s="93" t="s">
        <v>258</v>
      </c>
      <c r="B153" s="94">
        <v>29.7</v>
      </c>
      <c r="C153" s="94">
        <v>4.5999999999999996</v>
      </c>
      <c r="D153" s="94" t="s">
        <v>116</v>
      </c>
      <c r="E153" s="94">
        <v>160</v>
      </c>
    </row>
    <row r="154" spans="1:5" ht="14.25" customHeight="1" x14ac:dyDescent="0.25">
      <c r="A154" s="130" t="s">
        <v>259</v>
      </c>
      <c r="B154" s="131"/>
      <c r="C154" s="131"/>
      <c r="D154" s="131"/>
      <c r="E154" s="132"/>
    </row>
    <row r="155" spans="1:5" ht="14.25" customHeight="1" x14ac:dyDescent="0.25">
      <c r="A155" s="93" t="s">
        <v>260</v>
      </c>
      <c r="B155" s="94">
        <v>15.7</v>
      </c>
      <c r="C155" s="94">
        <v>2.2000000000000002</v>
      </c>
      <c r="D155" s="94">
        <v>50.1</v>
      </c>
      <c r="E155" s="94">
        <v>293</v>
      </c>
    </row>
    <row r="156" spans="1:5" ht="14.25" customHeight="1" x14ac:dyDescent="0.25">
      <c r="A156" s="93" t="s">
        <v>261</v>
      </c>
      <c r="B156" s="94">
        <v>8.8000000000000007</v>
      </c>
      <c r="C156" s="94">
        <v>2.2999999999999998</v>
      </c>
      <c r="D156" s="94" t="s">
        <v>262</v>
      </c>
      <c r="E156" s="94">
        <v>317</v>
      </c>
    </row>
    <row r="157" spans="1:5" ht="14.25" customHeight="1" x14ac:dyDescent="0.25">
      <c r="A157" s="93" t="s">
        <v>263</v>
      </c>
      <c r="B157" s="94">
        <v>8.4</v>
      </c>
      <c r="C157" s="94">
        <v>4.3</v>
      </c>
      <c r="D157" s="94">
        <v>64.900000000000006</v>
      </c>
      <c r="E157" s="94">
        <v>340</v>
      </c>
    </row>
    <row r="158" spans="1:5" ht="14.25" customHeight="1" x14ac:dyDescent="0.25">
      <c r="A158" s="93" t="s">
        <v>264</v>
      </c>
      <c r="B158" s="94">
        <v>9.5</v>
      </c>
      <c r="C158" s="94">
        <v>0.7</v>
      </c>
      <c r="D158" s="94">
        <v>70.400000000000006</v>
      </c>
      <c r="E158" s="94">
        <v>334</v>
      </c>
    </row>
    <row r="159" spans="1:5" ht="14.25" customHeight="1" x14ac:dyDescent="0.25">
      <c r="A159" s="93" t="s">
        <v>265</v>
      </c>
      <c r="B159" s="94">
        <v>8.9</v>
      </c>
      <c r="C159" s="94">
        <v>5.9</v>
      </c>
      <c r="D159" s="94">
        <v>59.8</v>
      </c>
      <c r="E159" s="94">
        <v>336</v>
      </c>
    </row>
    <row r="160" spans="1:5" ht="14.25" customHeight="1" x14ac:dyDescent="0.25">
      <c r="A160" s="93" t="s">
        <v>266</v>
      </c>
      <c r="B160" s="94">
        <v>6.3</v>
      </c>
      <c r="C160" s="94">
        <v>6</v>
      </c>
      <c r="D160" s="94">
        <v>6</v>
      </c>
      <c r="E160" s="94">
        <v>310</v>
      </c>
    </row>
    <row r="161" spans="1:5" ht="14.25" customHeight="1" x14ac:dyDescent="0.25">
      <c r="A161" s="93" t="s">
        <v>267</v>
      </c>
      <c r="B161" s="94">
        <v>8.4</v>
      </c>
      <c r="C161" s="94">
        <v>6</v>
      </c>
      <c r="D161" s="94">
        <v>62.4</v>
      </c>
      <c r="E161" s="94">
        <v>324</v>
      </c>
    </row>
    <row r="162" spans="1:5" ht="14.25" customHeight="1" x14ac:dyDescent="0.25">
      <c r="A162" s="93" t="s">
        <v>268</v>
      </c>
      <c r="B162" s="94">
        <v>12.5</v>
      </c>
      <c r="C162" s="94">
        <v>0.7</v>
      </c>
      <c r="D162" s="94">
        <v>71.8</v>
      </c>
      <c r="E162" s="94">
        <v>326</v>
      </c>
    </row>
    <row r="163" spans="1:5" ht="14.25" customHeight="1" x14ac:dyDescent="0.25">
      <c r="A163" s="93" t="s">
        <v>30</v>
      </c>
      <c r="B163" s="94">
        <v>6.7</v>
      </c>
      <c r="C163" s="94">
        <v>0.9</v>
      </c>
      <c r="D163" s="94">
        <v>72.8</v>
      </c>
      <c r="E163" s="94">
        <v>334</v>
      </c>
    </row>
    <row r="164" spans="1:5" ht="14.25" customHeight="1" x14ac:dyDescent="0.25">
      <c r="A164" s="93" t="s">
        <v>269</v>
      </c>
      <c r="B164" s="94">
        <v>11.6</v>
      </c>
      <c r="C164" s="94">
        <v>5.9</v>
      </c>
      <c r="D164" s="94">
        <v>62.7</v>
      </c>
      <c r="E164" s="94">
        <v>359</v>
      </c>
    </row>
    <row r="165" spans="1:5" ht="14.25" customHeight="1" x14ac:dyDescent="0.25">
      <c r="A165" s="93" t="s">
        <v>270</v>
      </c>
      <c r="B165" s="94">
        <v>16.2</v>
      </c>
      <c r="C165" s="94">
        <v>1.9</v>
      </c>
      <c r="D165" s="94">
        <v>50.7</v>
      </c>
      <c r="E165" s="94">
        <v>292</v>
      </c>
    </row>
    <row r="166" spans="1:5" ht="14.25" customHeight="1" x14ac:dyDescent="0.25">
      <c r="A166" s="93" t="s">
        <v>271</v>
      </c>
      <c r="B166" s="94">
        <v>6.3</v>
      </c>
      <c r="C166" s="94">
        <v>1.2</v>
      </c>
      <c r="D166" s="94">
        <v>66.2</v>
      </c>
      <c r="E166" s="94">
        <v>310</v>
      </c>
    </row>
    <row r="167" spans="1:5" ht="14.25" customHeight="1" x14ac:dyDescent="0.25">
      <c r="A167" s="93" t="s">
        <v>272</v>
      </c>
      <c r="B167" s="94">
        <v>9.3000000000000007</v>
      </c>
      <c r="C167" s="94">
        <v>0.8</v>
      </c>
      <c r="D167" s="94">
        <v>70.900000000000006</v>
      </c>
      <c r="E167" s="94">
        <v>336</v>
      </c>
    </row>
    <row r="168" spans="1:5" ht="14.25" customHeight="1" x14ac:dyDescent="0.25">
      <c r="A168" s="130" t="s">
        <v>273</v>
      </c>
      <c r="B168" s="131"/>
      <c r="C168" s="131"/>
      <c r="D168" s="131"/>
      <c r="E168" s="132"/>
    </row>
    <row r="169" spans="1:5" ht="14.25" customHeight="1" x14ac:dyDescent="0.25">
      <c r="A169" s="93" t="s">
        <v>274</v>
      </c>
      <c r="B169" s="94" t="s">
        <v>116</v>
      </c>
      <c r="C169" s="94" t="s">
        <v>116</v>
      </c>
      <c r="D169" s="94">
        <v>99.8</v>
      </c>
      <c r="E169" s="94">
        <v>400</v>
      </c>
    </row>
    <row r="170" spans="1:5" ht="14.25" customHeight="1" x14ac:dyDescent="0.25">
      <c r="A170" s="93" t="s">
        <v>275</v>
      </c>
      <c r="B170" s="94">
        <v>0.3</v>
      </c>
      <c r="C170" s="94" t="s">
        <v>116</v>
      </c>
      <c r="D170" s="94">
        <v>77.2</v>
      </c>
      <c r="E170" s="94">
        <v>318</v>
      </c>
    </row>
    <row r="171" spans="1:5" ht="14.25" customHeight="1" x14ac:dyDescent="0.25">
      <c r="A171" s="93" t="s">
        <v>276</v>
      </c>
      <c r="B171" s="94" t="s">
        <v>116</v>
      </c>
      <c r="C171" s="94" t="s">
        <v>116</v>
      </c>
      <c r="D171" s="94">
        <v>89.2</v>
      </c>
      <c r="E171" s="94">
        <v>357</v>
      </c>
    </row>
    <row r="172" spans="1:5" ht="14.25" customHeight="1" x14ac:dyDescent="0.25">
      <c r="A172" s="93" t="s">
        <v>277</v>
      </c>
      <c r="B172" s="94" t="s">
        <v>116</v>
      </c>
      <c r="C172" s="94" t="s">
        <v>116</v>
      </c>
      <c r="D172" s="94">
        <v>83.4</v>
      </c>
      <c r="E172" s="94">
        <v>333</v>
      </c>
    </row>
    <row r="173" spans="1:5" ht="14.25" customHeight="1" x14ac:dyDescent="0.25">
      <c r="A173" s="93" t="s">
        <v>278</v>
      </c>
      <c r="B173" s="94" t="s">
        <v>116</v>
      </c>
      <c r="C173" s="94" t="s">
        <v>116</v>
      </c>
      <c r="D173" s="94">
        <v>82.6</v>
      </c>
      <c r="E173" s="94">
        <v>330</v>
      </c>
    </row>
    <row r="174" spans="1:5" ht="14.25" customHeight="1" x14ac:dyDescent="0.25">
      <c r="A174" s="93" t="s">
        <v>279</v>
      </c>
      <c r="B174" s="94">
        <v>3.2</v>
      </c>
      <c r="C174" s="94">
        <v>9.1999999999999993</v>
      </c>
      <c r="D174" s="94">
        <v>76.5</v>
      </c>
      <c r="E174" s="94">
        <v>400</v>
      </c>
    </row>
    <row r="175" spans="1:5" ht="14.25" customHeight="1" x14ac:dyDescent="0.25">
      <c r="A175" s="93" t="s">
        <v>280</v>
      </c>
      <c r="B175" s="94">
        <v>1.1000000000000001</v>
      </c>
      <c r="C175" s="94">
        <v>2.2999999999999998</v>
      </c>
      <c r="D175" s="94">
        <v>83.9</v>
      </c>
      <c r="E175" s="94">
        <v>360</v>
      </c>
    </row>
    <row r="176" spans="1:5" ht="14.25" customHeight="1" x14ac:dyDescent="0.25">
      <c r="A176" s="93" t="s">
        <v>281</v>
      </c>
      <c r="B176" s="95">
        <v>41369</v>
      </c>
      <c r="C176" s="94">
        <v>17.5</v>
      </c>
      <c r="D176" s="94">
        <v>66.099999999999994</v>
      </c>
      <c r="E176" s="94">
        <v>484</v>
      </c>
    </row>
    <row r="177" spans="1:5" ht="14.25" customHeight="1" x14ac:dyDescent="0.25">
      <c r="A177" s="93" t="s">
        <v>282</v>
      </c>
      <c r="B177" s="95">
        <v>41369</v>
      </c>
      <c r="C177" s="94">
        <v>27</v>
      </c>
      <c r="D177" s="94">
        <v>62.2</v>
      </c>
      <c r="E177" s="94">
        <v>514</v>
      </c>
    </row>
    <row r="178" spans="1:5" ht="14.25" customHeight="1" x14ac:dyDescent="0.25">
      <c r="A178" s="93" t="s">
        <v>283</v>
      </c>
      <c r="B178" s="94">
        <v>3.6</v>
      </c>
      <c r="C178" s="94">
        <v>9.9</v>
      </c>
      <c r="D178" s="94" t="s">
        <v>284</v>
      </c>
      <c r="E178" s="94">
        <v>390</v>
      </c>
    </row>
    <row r="179" spans="1:5" ht="14.25" customHeight="1" x14ac:dyDescent="0.25">
      <c r="A179" s="93" t="s">
        <v>285</v>
      </c>
      <c r="B179" s="94">
        <v>2.5</v>
      </c>
      <c r="C179" s="94">
        <v>8.6999999999999993</v>
      </c>
      <c r="D179" s="94">
        <v>66.599999999999994</v>
      </c>
      <c r="E179" s="94">
        <v>356</v>
      </c>
    </row>
    <row r="180" spans="1:5" ht="14.25" customHeight="1" x14ac:dyDescent="0.25">
      <c r="A180" s="93" t="s">
        <v>286</v>
      </c>
      <c r="B180" s="95">
        <v>41526</v>
      </c>
      <c r="C180" s="94">
        <v>33.6</v>
      </c>
      <c r="D180" s="94">
        <v>39.700000000000003</v>
      </c>
      <c r="E180" s="94">
        <v>601</v>
      </c>
    </row>
    <row r="181" spans="1:5" ht="14.25" customHeight="1" x14ac:dyDescent="0.25">
      <c r="A181" s="93" t="s">
        <v>287</v>
      </c>
      <c r="B181" s="94">
        <v>3.1</v>
      </c>
      <c r="C181" s="94">
        <v>9.1</v>
      </c>
      <c r="D181" s="94">
        <v>73.7</v>
      </c>
      <c r="E181" s="94">
        <v>405</v>
      </c>
    </row>
    <row r="182" spans="1:5" ht="14.25" customHeight="1" x14ac:dyDescent="0.25">
      <c r="A182" s="93" t="s">
        <v>288</v>
      </c>
      <c r="B182" s="94" t="s">
        <v>116</v>
      </c>
      <c r="C182" s="94" t="s">
        <v>116</v>
      </c>
      <c r="D182" s="94" t="s">
        <v>289</v>
      </c>
      <c r="E182" s="94">
        <v>346</v>
      </c>
    </row>
    <row r="183" spans="1:5" ht="14.25" customHeight="1" x14ac:dyDescent="0.25">
      <c r="A183" s="93" t="s">
        <v>290</v>
      </c>
      <c r="B183" s="94">
        <v>3.9</v>
      </c>
      <c r="C183" s="94">
        <v>9</v>
      </c>
      <c r="D183" s="94">
        <v>72.2</v>
      </c>
      <c r="E183" s="94">
        <v>385</v>
      </c>
    </row>
    <row r="184" spans="1:5" ht="14.25" customHeight="1" x14ac:dyDescent="0.25">
      <c r="A184" s="93" t="s">
        <v>291</v>
      </c>
      <c r="B184" s="94">
        <v>5.0999999999999996</v>
      </c>
      <c r="C184" s="94">
        <v>33.1</v>
      </c>
      <c r="D184" s="94" t="s">
        <v>292</v>
      </c>
      <c r="E184" s="94">
        <v>642</v>
      </c>
    </row>
    <row r="185" spans="1:5" ht="14.25" customHeight="1" x14ac:dyDescent="0.25">
      <c r="A185" s="93" t="s">
        <v>293</v>
      </c>
      <c r="B185" s="94">
        <v>6.3</v>
      </c>
      <c r="C185" s="94">
        <v>37.200000000000003</v>
      </c>
      <c r="D185" s="94">
        <v>46.5</v>
      </c>
      <c r="E185" s="94">
        <v>547</v>
      </c>
    </row>
    <row r="186" spans="1:5" ht="14.25" customHeight="1" x14ac:dyDescent="0.25">
      <c r="A186" s="93" t="s">
        <v>294</v>
      </c>
      <c r="B186" s="94">
        <v>6.9</v>
      </c>
      <c r="C186" s="94">
        <v>39.9</v>
      </c>
      <c r="D186" s="94">
        <v>44.2</v>
      </c>
      <c r="E186" s="94">
        <v>556</v>
      </c>
    </row>
    <row r="187" spans="1:5" ht="14.25" customHeight="1" x14ac:dyDescent="0.25">
      <c r="A187" s="93" t="s">
        <v>295</v>
      </c>
      <c r="B187" s="94">
        <v>23.6</v>
      </c>
      <c r="C187" s="95">
        <v>41325</v>
      </c>
      <c r="D187" s="94">
        <v>17.899999999999999</v>
      </c>
      <c r="E187" s="94">
        <v>350</v>
      </c>
    </row>
    <row r="188" spans="1:5" ht="14.25" customHeight="1" x14ac:dyDescent="0.25">
      <c r="A188" s="93" t="s">
        <v>296</v>
      </c>
      <c r="B188" s="94" t="s">
        <v>116</v>
      </c>
      <c r="C188" s="94" t="s">
        <v>116</v>
      </c>
      <c r="D188" s="94">
        <v>69.900000000000006</v>
      </c>
      <c r="E188" s="94">
        <v>280</v>
      </c>
    </row>
    <row r="189" spans="1:5" ht="14.25" customHeight="1" x14ac:dyDescent="0.25">
      <c r="A189" s="93" t="s">
        <v>297</v>
      </c>
      <c r="B189" s="94" t="s">
        <v>116</v>
      </c>
      <c r="C189" s="94" t="s">
        <v>116</v>
      </c>
      <c r="D189" s="94" t="s">
        <v>298</v>
      </c>
      <c r="E189" s="94">
        <v>255</v>
      </c>
    </row>
    <row r="190" spans="1:5" ht="14.25" customHeight="1" x14ac:dyDescent="0.25">
      <c r="A190" s="93" t="s">
        <v>47</v>
      </c>
      <c r="B190" s="94" t="s">
        <v>116</v>
      </c>
      <c r="C190" s="94" t="s">
        <v>116</v>
      </c>
      <c r="D190" s="94">
        <v>80.400000000000006</v>
      </c>
      <c r="E190" s="94">
        <v>323</v>
      </c>
    </row>
    <row r="191" spans="1:5" ht="14.25" customHeight="1" x14ac:dyDescent="0.25">
      <c r="A191" s="93" t="s">
        <v>299</v>
      </c>
      <c r="B191" s="94" t="s">
        <v>116</v>
      </c>
      <c r="C191" s="94" t="s">
        <v>116</v>
      </c>
      <c r="D191" s="94">
        <v>78.5</v>
      </c>
      <c r="E191" s="94">
        <v>314</v>
      </c>
    </row>
    <row r="192" spans="1:5" ht="14.25" customHeight="1" x14ac:dyDescent="0.25">
      <c r="A192" s="93" t="s">
        <v>300</v>
      </c>
      <c r="B192" s="94">
        <v>16.7</v>
      </c>
      <c r="C192" s="94">
        <v>30.4</v>
      </c>
      <c r="D192" s="94">
        <v>39.200000000000003</v>
      </c>
      <c r="E192" s="94">
        <v>498</v>
      </c>
    </row>
    <row r="193" spans="1:5" ht="14.25" customHeight="1" x14ac:dyDescent="0.25">
      <c r="A193" s="93" t="s">
        <v>301</v>
      </c>
      <c r="B193" s="94">
        <v>18.8</v>
      </c>
      <c r="C193" s="94">
        <v>31.5</v>
      </c>
      <c r="D193" s="94">
        <v>36.700000000000003</v>
      </c>
      <c r="E193" s="94">
        <v>506</v>
      </c>
    </row>
    <row r="194" spans="1:5" ht="14.25" customHeight="1" x14ac:dyDescent="0.25">
      <c r="A194" s="93" t="s">
        <v>302</v>
      </c>
      <c r="B194" s="94">
        <v>13.9</v>
      </c>
      <c r="C194" s="94">
        <v>32.5</v>
      </c>
      <c r="D194" s="94">
        <v>40.299999999999997</v>
      </c>
      <c r="E194" s="94">
        <v>510</v>
      </c>
    </row>
    <row r="195" spans="1:5" ht="14.25" customHeight="1" x14ac:dyDescent="0.25">
      <c r="A195" s="93" t="s">
        <v>303</v>
      </c>
      <c r="B195" s="94">
        <v>0.3</v>
      </c>
      <c r="C195" s="94" t="s">
        <v>116</v>
      </c>
      <c r="D195" s="94">
        <v>62</v>
      </c>
      <c r="E195" s="94">
        <v>250</v>
      </c>
    </row>
    <row r="196" spans="1:5" ht="14.25" customHeight="1" x14ac:dyDescent="0.25">
      <c r="A196" s="93" t="s">
        <v>304</v>
      </c>
      <c r="B196" s="94">
        <v>0.3</v>
      </c>
      <c r="C196" s="94" t="s">
        <v>116</v>
      </c>
      <c r="D196" s="94" t="s">
        <v>305</v>
      </c>
      <c r="E196" s="94">
        <v>300</v>
      </c>
    </row>
    <row r="197" spans="1:5" ht="14.25" customHeight="1" x14ac:dyDescent="0.25">
      <c r="A197" s="130" t="s">
        <v>306</v>
      </c>
      <c r="B197" s="131"/>
      <c r="C197" s="131"/>
      <c r="D197" s="131"/>
      <c r="E197" s="132"/>
    </row>
    <row r="198" spans="1:5" ht="14.25" customHeight="1" x14ac:dyDescent="0.25">
      <c r="A198" s="93" t="s">
        <v>307</v>
      </c>
      <c r="B198" s="94">
        <v>1.8</v>
      </c>
      <c r="C198" s="94" t="s">
        <v>116</v>
      </c>
      <c r="D198" s="94">
        <v>4.5</v>
      </c>
      <c r="E198" s="94">
        <v>25</v>
      </c>
    </row>
    <row r="199" spans="1:5" ht="14.25" customHeight="1" x14ac:dyDescent="0.25">
      <c r="A199" s="93" t="s">
        <v>308</v>
      </c>
      <c r="B199" s="94">
        <v>0.8</v>
      </c>
      <c r="C199" s="94" t="s">
        <v>116</v>
      </c>
      <c r="D199" s="94">
        <v>1.8</v>
      </c>
      <c r="E199" s="94">
        <v>11</v>
      </c>
    </row>
    <row r="200" spans="1:5" ht="14.25" customHeight="1" x14ac:dyDescent="0.25">
      <c r="A200" s="93" t="s">
        <v>309</v>
      </c>
      <c r="B200" s="94">
        <v>13.5</v>
      </c>
      <c r="C200" s="94" t="s">
        <v>116</v>
      </c>
      <c r="D200" s="94">
        <v>47.6</v>
      </c>
      <c r="E200" s="94">
        <v>244</v>
      </c>
    </row>
    <row r="201" spans="1:5" ht="14.25" customHeight="1" x14ac:dyDescent="0.25">
      <c r="A201" s="93" t="s">
        <v>310</v>
      </c>
      <c r="B201" s="94">
        <v>1.7</v>
      </c>
      <c r="C201" s="94" t="s">
        <v>116</v>
      </c>
      <c r="D201" s="94">
        <v>20</v>
      </c>
      <c r="E201" s="94">
        <v>86</v>
      </c>
    </row>
    <row r="202" spans="1:5" ht="14.25" customHeight="1" x14ac:dyDescent="0.25">
      <c r="A202" s="93" t="s">
        <v>311</v>
      </c>
      <c r="B202" s="94">
        <v>6.1</v>
      </c>
      <c r="C202" s="94" t="s">
        <v>116</v>
      </c>
      <c r="D202" s="94" t="s">
        <v>312</v>
      </c>
      <c r="E202" s="94">
        <v>315</v>
      </c>
    </row>
    <row r="203" spans="1:5" ht="14.25" customHeight="1" x14ac:dyDescent="0.25">
      <c r="A203" s="93" t="s">
        <v>313</v>
      </c>
      <c r="B203" s="94">
        <v>1</v>
      </c>
      <c r="C203" s="94" t="s">
        <v>116</v>
      </c>
      <c r="D203" s="94">
        <v>7.4</v>
      </c>
      <c r="E203" s="94">
        <v>34</v>
      </c>
    </row>
    <row r="204" spans="1:5" ht="14.25" customHeight="1" x14ac:dyDescent="0.25">
      <c r="A204" s="93" t="s">
        <v>314</v>
      </c>
      <c r="B204" s="94">
        <v>13</v>
      </c>
      <c r="C204" s="94" t="s">
        <v>116</v>
      </c>
      <c r="D204" s="94">
        <v>54.6</v>
      </c>
      <c r="E204" s="94">
        <v>270</v>
      </c>
    </row>
    <row r="205" spans="1:5" ht="14.25" customHeight="1" x14ac:dyDescent="0.25">
      <c r="A205" s="93" t="s">
        <v>315</v>
      </c>
      <c r="B205" s="94">
        <v>1.2</v>
      </c>
      <c r="C205" s="94" t="s">
        <v>116</v>
      </c>
      <c r="D205" s="94">
        <v>8.8000000000000007</v>
      </c>
      <c r="E205" s="94">
        <v>40</v>
      </c>
    </row>
    <row r="206" spans="1:5" ht="14.25" customHeight="1" x14ac:dyDescent="0.25">
      <c r="A206" s="93" t="s">
        <v>316</v>
      </c>
      <c r="B206" s="94">
        <v>7.4</v>
      </c>
      <c r="C206" s="94" t="s">
        <v>116</v>
      </c>
      <c r="D206" s="94">
        <v>54.3</v>
      </c>
      <c r="E206" s="94">
        <v>248</v>
      </c>
    </row>
    <row r="207" spans="1:5" ht="14.25" customHeight="1" x14ac:dyDescent="0.25">
      <c r="A207" s="93" t="s">
        <v>317</v>
      </c>
      <c r="B207" s="94">
        <v>2</v>
      </c>
      <c r="C207" s="94" t="s">
        <v>116</v>
      </c>
      <c r="D207" s="94">
        <v>8.9</v>
      </c>
      <c r="E207" s="94">
        <v>44</v>
      </c>
    </row>
    <row r="208" spans="1:5" ht="14.25" customHeight="1" x14ac:dyDescent="0.25">
      <c r="A208" s="93" t="s">
        <v>318</v>
      </c>
      <c r="B208" s="94">
        <v>16</v>
      </c>
      <c r="C208" s="94" t="s">
        <v>116</v>
      </c>
      <c r="D208" s="94">
        <v>47.8</v>
      </c>
      <c r="E208" s="94">
        <v>264</v>
      </c>
    </row>
    <row r="209" spans="1:5" ht="14.25" customHeight="1" x14ac:dyDescent="0.25">
      <c r="A209" s="93" t="s">
        <v>319</v>
      </c>
      <c r="B209" s="94">
        <v>1.3</v>
      </c>
      <c r="C209" s="94" t="s">
        <v>116</v>
      </c>
      <c r="D209" s="94">
        <v>4.3</v>
      </c>
      <c r="E209" s="94">
        <v>22</v>
      </c>
    </row>
    <row r="210" spans="1:5" ht="14.25" customHeight="1" x14ac:dyDescent="0.25">
      <c r="A210" s="93" t="s">
        <v>320</v>
      </c>
      <c r="B210" s="94">
        <v>5.4</v>
      </c>
      <c r="C210" s="94" t="s">
        <v>116</v>
      </c>
      <c r="D210" s="94">
        <v>21.6</v>
      </c>
      <c r="E210" s="94">
        <v>115</v>
      </c>
    </row>
    <row r="211" spans="1:5" ht="14.25" customHeight="1" x14ac:dyDescent="0.25">
      <c r="A211" s="93" t="s">
        <v>321</v>
      </c>
      <c r="B211" s="94">
        <v>0.8</v>
      </c>
      <c r="C211" s="94" t="s">
        <v>116</v>
      </c>
      <c r="D211" s="94">
        <v>2</v>
      </c>
      <c r="E211" s="94">
        <v>11</v>
      </c>
    </row>
    <row r="212" spans="1:5" ht="14.25" customHeight="1" x14ac:dyDescent="0.25">
      <c r="A212" s="93" t="s">
        <v>322</v>
      </c>
      <c r="B212" s="94">
        <v>0.8</v>
      </c>
      <c r="C212" s="94" t="s">
        <v>116</v>
      </c>
      <c r="D212" s="94">
        <v>3.2</v>
      </c>
      <c r="E212" s="94">
        <v>16</v>
      </c>
    </row>
    <row r="213" spans="1:5" ht="14.25" customHeight="1" x14ac:dyDescent="0.25">
      <c r="A213" s="93" t="s">
        <v>323</v>
      </c>
      <c r="B213" s="94">
        <v>1</v>
      </c>
      <c r="C213" s="94" t="s">
        <v>116</v>
      </c>
      <c r="D213" s="94">
        <v>6.4</v>
      </c>
      <c r="E213" s="94">
        <v>30</v>
      </c>
    </row>
    <row r="214" spans="1:5" ht="14.25" customHeight="1" x14ac:dyDescent="0.25">
      <c r="A214" s="93" t="s">
        <v>324</v>
      </c>
      <c r="B214" s="94">
        <v>1</v>
      </c>
      <c r="C214" s="94" t="s">
        <v>116</v>
      </c>
      <c r="D214" s="94">
        <v>4.2</v>
      </c>
      <c r="E214" s="94">
        <v>21</v>
      </c>
    </row>
    <row r="215" spans="1:5" ht="14.25" customHeight="1" x14ac:dyDescent="0.25">
      <c r="A215" s="93" t="s">
        <v>325</v>
      </c>
      <c r="B215" s="94">
        <v>3</v>
      </c>
      <c r="C215" s="94" t="s">
        <v>116</v>
      </c>
      <c r="D215" s="94">
        <v>2.9</v>
      </c>
      <c r="E215" s="94">
        <v>24</v>
      </c>
    </row>
    <row r="216" spans="1:5" ht="14.25" customHeight="1" x14ac:dyDescent="0.25">
      <c r="A216" s="93" t="s">
        <v>326</v>
      </c>
      <c r="B216" s="94">
        <v>4.9000000000000004</v>
      </c>
      <c r="C216" s="94" t="s">
        <v>116</v>
      </c>
      <c r="D216" s="94">
        <v>10.3</v>
      </c>
      <c r="E216" s="94">
        <v>62</v>
      </c>
    </row>
    <row r="217" spans="1:5" ht="14.25" customHeight="1" x14ac:dyDescent="0.25">
      <c r="A217" s="93" t="s">
        <v>327</v>
      </c>
      <c r="B217" s="94">
        <v>2.2999999999999998</v>
      </c>
      <c r="C217" s="94" t="s">
        <v>116</v>
      </c>
      <c r="D217" s="94">
        <v>6.8</v>
      </c>
      <c r="E217" s="94">
        <v>37</v>
      </c>
    </row>
    <row r="218" spans="1:5" ht="14.25" customHeight="1" x14ac:dyDescent="0.25">
      <c r="A218" s="93" t="s">
        <v>328</v>
      </c>
      <c r="B218" s="94">
        <v>1.4</v>
      </c>
      <c r="C218" s="94">
        <v>6.3</v>
      </c>
      <c r="D218" s="94">
        <v>9.9</v>
      </c>
      <c r="E218" s="94">
        <v>101</v>
      </c>
    </row>
    <row r="219" spans="1:5" ht="14.25" customHeight="1" x14ac:dyDescent="0.25">
      <c r="A219" s="93" t="s">
        <v>329</v>
      </c>
      <c r="B219" s="94">
        <v>1.6</v>
      </c>
      <c r="C219" s="94">
        <v>10.3</v>
      </c>
      <c r="D219" s="94">
        <v>6.8</v>
      </c>
      <c r="E219" s="94">
        <v>128</v>
      </c>
    </row>
    <row r="220" spans="1:5" ht="14.25" customHeight="1" x14ac:dyDescent="0.25">
      <c r="A220" s="93" t="s">
        <v>330</v>
      </c>
      <c r="B220" s="94">
        <v>3.5</v>
      </c>
      <c r="C220" s="94" t="s">
        <v>116</v>
      </c>
      <c r="D220" s="94">
        <v>15</v>
      </c>
      <c r="E220" s="94">
        <v>76</v>
      </c>
    </row>
    <row r="221" spans="1:5" ht="14.25" customHeight="1" x14ac:dyDescent="0.25">
      <c r="A221" s="93" t="s">
        <v>331</v>
      </c>
      <c r="B221" s="94">
        <v>2.2000000000000002</v>
      </c>
      <c r="C221" s="94">
        <v>4.9000000000000004</v>
      </c>
      <c r="D221" s="94">
        <v>8.8000000000000007</v>
      </c>
      <c r="E221" s="94">
        <v>90</v>
      </c>
    </row>
    <row r="222" spans="1:5" ht="14.25" customHeight="1" x14ac:dyDescent="0.25">
      <c r="A222" s="93" t="s">
        <v>332</v>
      </c>
      <c r="B222" s="94">
        <v>3</v>
      </c>
      <c r="C222" s="94">
        <v>5</v>
      </c>
      <c r="D222" s="94">
        <v>11.8</v>
      </c>
      <c r="E222" s="94">
        <v>102</v>
      </c>
    </row>
    <row r="223" spans="1:5" ht="14.25" customHeight="1" x14ac:dyDescent="0.25">
      <c r="A223" s="93" t="s">
        <v>333</v>
      </c>
      <c r="B223" s="94">
        <v>2.2000000000000002</v>
      </c>
      <c r="C223" s="94">
        <v>5</v>
      </c>
      <c r="D223" s="94">
        <v>8.1</v>
      </c>
      <c r="E223" s="94">
        <v>86</v>
      </c>
    </row>
    <row r="224" spans="1:5" ht="14.25" customHeight="1" x14ac:dyDescent="0.25">
      <c r="A224" s="93" t="s">
        <v>334</v>
      </c>
      <c r="B224" s="94">
        <v>30.2</v>
      </c>
      <c r="C224" s="94">
        <v>12.6</v>
      </c>
      <c r="D224" s="94">
        <v>29.3</v>
      </c>
      <c r="E224" s="94">
        <v>362</v>
      </c>
    </row>
    <row r="225" spans="1:5" ht="14.25" customHeight="1" x14ac:dyDescent="0.25">
      <c r="A225" s="93" t="s">
        <v>335</v>
      </c>
      <c r="B225" s="94">
        <v>0.8</v>
      </c>
      <c r="C225" s="94">
        <v>0.8</v>
      </c>
      <c r="D225" s="94">
        <v>5</v>
      </c>
      <c r="E225" s="94">
        <v>32</v>
      </c>
    </row>
    <row r="226" spans="1:5" ht="14.25" customHeight="1" x14ac:dyDescent="0.25">
      <c r="A226" s="93" t="s">
        <v>336</v>
      </c>
      <c r="B226" s="94">
        <v>1.7</v>
      </c>
      <c r="C226" s="94">
        <v>0.3</v>
      </c>
      <c r="D226" s="94">
        <v>3.3</v>
      </c>
      <c r="E226" s="94">
        <v>21</v>
      </c>
    </row>
    <row r="227" spans="1:5" ht="14.25" customHeight="1" x14ac:dyDescent="0.25">
      <c r="A227" s="93" t="s">
        <v>337</v>
      </c>
      <c r="B227" s="94">
        <v>1.7</v>
      </c>
      <c r="C227" s="94">
        <v>0.5</v>
      </c>
      <c r="D227" s="94">
        <v>3.8</v>
      </c>
      <c r="E227" s="94">
        <v>23</v>
      </c>
    </row>
    <row r="228" spans="1:5" ht="14.25" customHeight="1" x14ac:dyDescent="0.25">
      <c r="A228" s="130" t="s">
        <v>338</v>
      </c>
      <c r="B228" s="131"/>
      <c r="C228" s="131"/>
      <c r="D228" s="131"/>
      <c r="E228" s="132"/>
    </row>
    <row r="229" spans="1:5" ht="14.25" customHeight="1" x14ac:dyDescent="0.25">
      <c r="A229" s="93" t="s">
        <v>339</v>
      </c>
      <c r="B229" s="94">
        <v>0.3</v>
      </c>
      <c r="C229" s="94" t="s">
        <v>116</v>
      </c>
      <c r="D229" s="94">
        <v>11.5</v>
      </c>
      <c r="E229" s="94">
        <v>48</v>
      </c>
    </row>
    <row r="230" spans="1:5" ht="14.25" customHeight="1" x14ac:dyDescent="0.25">
      <c r="A230" s="93" t="s">
        <v>340</v>
      </c>
      <c r="B230" s="94">
        <v>0.7</v>
      </c>
      <c r="C230" s="94" t="s">
        <v>116</v>
      </c>
      <c r="D230" s="94">
        <v>9.8000000000000007</v>
      </c>
      <c r="E230" s="94">
        <v>43</v>
      </c>
    </row>
    <row r="231" spans="1:5" ht="14.25" customHeight="1" x14ac:dyDescent="0.25">
      <c r="A231" s="93" t="s">
        <v>341</v>
      </c>
      <c r="B231" s="94">
        <v>0.5</v>
      </c>
      <c r="C231" s="94" t="s">
        <v>116</v>
      </c>
      <c r="D231" s="94">
        <v>10.5</v>
      </c>
      <c r="E231" s="94">
        <v>44</v>
      </c>
    </row>
    <row r="232" spans="1:5" ht="14.25" customHeight="1" x14ac:dyDescent="0.25">
      <c r="A232" s="93" t="s">
        <v>342</v>
      </c>
      <c r="B232" s="94">
        <v>0.9</v>
      </c>
      <c r="C232" s="94" t="s">
        <v>116</v>
      </c>
      <c r="D232" s="94">
        <v>9.1999999999999993</v>
      </c>
      <c r="E232" s="94">
        <v>41</v>
      </c>
    </row>
    <row r="233" spans="1:5" ht="14.25" customHeight="1" x14ac:dyDescent="0.25">
      <c r="A233" s="93" t="s">
        <v>343</v>
      </c>
      <c r="B233" s="94">
        <v>1.5</v>
      </c>
      <c r="C233" s="94" t="s">
        <v>116</v>
      </c>
      <c r="D233" s="94">
        <v>8.9</v>
      </c>
      <c r="E233" s="94">
        <v>43</v>
      </c>
    </row>
    <row r="234" spans="1:5" ht="14.25" customHeight="1" x14ac:dyDescent="0.25">
      <c r="A234" s="93" t="s">
        <v>344</v>
      </c>
      <c r="B234" s="94">
        <v>0.5</v>
      </c>
      <c r="C234" s="94" t="s">
        <v>116</v>
      </c>
      <c r="D234" s="94">
        <v>10.9</v>
      </c>
      <c r="E234" s="94">
        <v>47</v>
      </c>
    </row>
    <row r="235" spans="1:5" ht="14.25" customHeight="1" x14ac:dyDescent="0.25">
      <c r="A235" s="93" t="s">
        <v>345</v>
      </c>
      <c r="B235" s="94">
        <v>0.6</v>
      </c>
      <c r="C235" s="94" t="s">
        <v>116</v>
      </c>
      <c r="D235" s="94">
        <v>12.6</v>
      </c>
      <c r="E235" s="94">
        <v>54</v>
      </c>
    </row>
    <row r="236" spans="1:5" ht="14.25" customHeight="1" x14ac:dyDescent="0.25">
      <c r="A236" s="93" t="s">
        <v>346</v>
      </c>
      <c r="B236" s="94">
        <v>0.3</v>
      </c>
      <c r="C236" s="94" t="s">
        <v>116</v>
      </c>
      <c r="D236" s="94">
        <v>8.6</v>
      </c>
      <c r="E236" s="94">
        <v>39</v>
      </c>
    </row>
    <row r="237" spans="1:5" ht="14.25" customHeight="1" x14ac:dyDescent="0.25">
      <c r="A237" s="93" t="s">
        <v>347</v>
      </c>
      <c r="B237" s="94">
        <v>0.5</v>
      </c>
      <c r="C237" s="94" t="s">
        <v>116</v>
      </c>
      <c r="D237" s="94">
        <v>7.7</v>
      </c>
      <c r="E237" s="94">
        <v>33</v>
      </c>
    </row>
    <row r="238" spans="1:5" ht="14.25" customHeight="1" x14ac:dyDescent="0.25">
      <c r="A238" s="93" t="s">
        <v>348</v>
      </c>
      <c r="B238" s="94">
        <v>0.6</v>
      </c>
      <c r="C238" s="94" t="s">
        <v>116</v>
      </c>
      <c r="D238" s="94">
        <v>9.6</v>
      </c>
      <c r="E238" s="94">
        <v>42</v>
      </c>
    </row>
    <row r="239" spans="1:5" ht="14.25" customHeight="1" x14ac:dyDescent="0.25">
      <c r="A239" s="93" t="s">
        <v>349</v>
      </c>
      <c r="B239" s="94">
        <v>0.5</v>
      </c>
      <c r="C239" s="94" t="s">
        <v>116</v>
      </c>
      <c r="D239" s="94">
        <v>9.3000000000000007</v>
      </c>
      <c r="E239" s="94">
        <v>40</v>
      </c>
    </row>
    <row r="240" spans="1:5" ht="14.25" customHeight="1" x14ac:dyDescent="0.25">
      <c r="A240" s="93" t="s">
        <v>350</v>
      </c>
      <c r="B240" s="94">
        <v>3</v>
      </c>
      <c r="C240" s="94" t="s">
        <v>116</v>
      </c>
      <c r="D240" s="94">
        <v>62</v>
      </c>
      <c r="E240" s="94">
        <v>260</v>
      </c>
    </row>
    <row r="241" spans="1:5" ht="14.25" customHeight="1" x14ac:dyDescent="0.25">
      <c r="A241" s="93" t="s">
        <v>351</v>
      </c>
      <c r="B241" s="94">
        <v>5</v>
      </c>
      <c r="C241" s="94" t="s">
        <v>116</v>
      </c>
      <c r="D241" s="94">
        <v>67.5</v>
      </c>
      <c r="E241" s="94">
        <v>290</v>
      </c>
    </row>
    <row r="242" spans="1:5" ht="14.25" customHeight="1" x14ac:dyDescent="0.25">
      <c r="A242" s="93" t="s">
        <v>352</v>
      </c>
      <c r="B242" s="94">
        <v>5.2</v>
      </c>
      <c r="C242" s="94" t="s">
        <v>116</v>
      </c>
      <c r="D242" s="94">
        <v>65.900000000000006</v>
      </c>
      <c r="E242" s="94">
        <v>284</v>
      </c>
    </row>
    <row r="243" spans="1:5" ht="14.25" customHeight="1" x14ac:dyDescent="0.25">
      <c r="A243" s="93" t="s">
        <v>353</v>
      </c>
      <c r="B243" s="94">
        <v>1.8</v>
      </c>
      <c r="C243" s="94" t="s">
        <v>116</v>
      </c>
      <c r="D243" s="94">
        <v>70.900000000000006</v>
      </c>
      <c r="E243" s="94">
        <v>291</v>
      </c>
    </row>
    <row r="244" spans="1:5" ht="14.25" customHeight="1" x14ac:dyDescent="0.25">
      <c r="A244" s="93" t="s">
        <v>354</v>
      </c>
      <c r="B244" s="94">
        <v>2.2999999999999998</v>
      </c>
      <c r="C244" s="94" t="s">
        <v>116</v>
      </c>
      <c r="D244" s="94">
        <v>71.2</v>
      </c>
      <c r="E244" s="94">
        <v>294</v>
      </c>
    </row>
    <row r="245" spans="1:5" ht="14.25" customHeight="1" x14ac:dyDescent="0.25">
      <c r="A245" s="93" t="s">
        <v>355</v>
      </c>
      <c r="B245" s="94">
        <v>2.2999999999999998</v>
      </c>
      <c r="C245" s="94" t="s">
        <v>116</v>
      </c>
      <c r="D245" s="94">
        <v>62.1</v>
      </c>
      <c r="E245" s="94">
        <v>248</v>
      </c>
    </row>
    <row r="246" spans="1:5" ht="14.25" customHeight="1" x14ac:dyDescent="0.25">
      <c r="A246" s="93" t="s">
        <v>356</v>
      </c>
      <c r="B246" s="94">
        <v>3</v>
      </c>
      <c r="C246" s="94" t="s">
        <v>116</v>
      </c>
      <c r="D246" s="94">
        <v>68.5</v>
      </c>
      <c r="E246" s="94">
        <v>286</v>
      </c>
    </row>
    <row r="247" spans="1:5" ht="14.25" customHeight="1" x14ac:dyDescent="0.25">
      <c r="A247" s="93" t="s">
        <v>357</v>
      </c>
      <c r="B247" s="94">
        <v>2.2999999999999998</v>
      </c>
      <c r="C247" s="94" t="s">
        <v>116</v>
      </c>
      <c r="D247" s="94">
        <v>65.599999999999994</v>
      </c>
      <c r="E247" s="94">
        <v>272</v>
      </c>
    </row>
    <row r="248" spans="1:5" ht="14.25" customHeight="1" x14ac:dyDescent="0.25">
      <c r="A248" s="93" t="s">
        <v>358</v>
      </c>
      <c r="B248" s="94">
        <v>3.2</v>
      </c>
      <c r="C248" s="94"/>
      <c r="D248" s="94">
        <v>68</v>
      </c>
      <c r="E248" s="94">
        <v>285</v>
      </c>
    </row>
    <row r="249" spans="1:5" ht="14.25" customHeight="1" x14ac:dyDescent="0.25">
      <c r="A249" s="93" t="s">
        <v>28</v>
      </c>
      <c r="B249" s="94">
        <v>13.6</v>
      </c>
      <c r="C249" s="94">
        <v>56</v>
      </c>
      <c r="D249" s="94">
        <v>11.7</v>
      </c>
      <c r="E249" s="94">
        <v>621</v>
      </c>
    </row>
    <row r="250" spans="1:5" ht="14.25" customHeight="1" x14ac:dyDescent="0.25">
      <c r="A250" s="93" t="s">
        <v>359</v>
      </c>
      <c r="B250" s="94">
        <v>14.1</v>
      </c>
      <c r="C250" s="94">
        <v>60.8</v>
      </c>
      <c r="D250" s="94">
        <v>7.7</v>
      </c>
      <c r="E250" s="94">
        <v>636</v>
      </c>
    </row>
    <row r="251" spans="1:5" ht="14.25" customHeight="1" x14ac:dyDescent="0.25">
      <c r="A251" s="93" t="s">
        <v>360</v>
      </c>
      <c r="B251" s="94">
        <v>16.2</v>
      </c>
      <c r="C251" s="94">
        <v>60</v>
      </c>
      <c r="D251" s="94">
        <v>12.3</v>
      </c>
      <c r="E251" s="94">
        <v>654</v>
      </c>
    </row>
    <row r="252" spans="1:5" ht="14.25" customHeight="1" x14ac:dyDescent="0.25">
      <c r="A252" s="93" t="s">
        <v>361</v>
      </c>
      <c r="B252" s="94">
        <v>18.2</v>
      </c>
      <c r="C252" s="94">
        <v>50.5</v>
      </c>
      <c r="D252" s="94">
        <v>11.9</v>
      </c>
      <c r="E252" s="94">
        <v>575</v>
      </c>
    </row>
    <row r="253" spans="1:5" ht="14.25" customHeight="1" x14ac:dyDescent="0.25">
      <c r="A253" s="130" t="s">
        <v>362</v>
      </c>
      <c r="B253" s="131"/>
      <c r="C253" s="131"/>
      <c r="D253" s="131"/>
      <c r="E253" s="132"/>
    </row>
    <row r="254" spans="1:5" ht="14.25" customHeight="1" x14ac:dyDescent="0.25">
      <c r="A254" s="93" t="s">
        <v>363</v>
      </c>
      <c r="B254" s="94" t="s">
        <v>116</v>
      </c>
      <c r="C254" s="94" t="s">
        <v>116</v>
      </c>
      <c r="D254" s="94">
        <v>14.9</v>
      </c>
      <c r="E254" s="94">
        <v>59</v>
      </c>
    </row>
    <row r="255" spans="1:5" ht="14.25" customHeight="1" x14ac:dyDescent="0.25">
      <c r="A255" s="93" t="s">
        <v>364</v>
      </c>
      <c r="B255" s="94">
        <v>3.5</v>
      </c>
      <c r="C255" s="94">
        <v>3.6</v>
      </c>
      <c r="D255" s="94">
        <v>19.600000000000001</v>
      </c>
      <c r="E255" s="94">
        <v>116</v>
      </c>
    </row>
    <row r="256" spans="1:5" ht="14.25" customHeight="1" x14ac:dyDescent="0.25">
      <c r="A256" s="93" t="s">
        <v>365</v>
      </c>
      <c r="B256" s="94">
        <v>3.4</v>
      </c>
      <c r="C256" s="94">
        <v>3.4</v>
      </c>
      <c r="D256" s="94">
        <v>2.6</v>
      </c>
      <c r="E256" s="94">
        <v>54</v>
      </c>
    </row>
    <row r="257" spans="1:5" ht="14.25" customHeight="1" x14ac:dyDescent="0.25">
      <c r="A257" s="93" t="s">
        <v>366</v>
      </c>
      <c r="B257" s="94">
        <v>3.5</v>
      </c>
      <c r="C257" s="94">
        <v>3.6</v>
      </c>
      <c r="D257" s="94">
        <v>4.7</v>
      </c>
      <c r="E257" s="94">
        <v>66</v>
      </c>
    </row>
    <row r="258" spans="1:5" ht="14.25" customHeight="1" x14ac:dyDescent="0.25">
      <c r="A258" s="93" t="s">
        <v>367</v>
      </c>
      <c r="B258" s="94">
        <v>5.4</v>
      </c>
      <c r="C258" s="94">
        <v>5.7</v>
      </c>
      <c r="D258" s="94">
        <v>32.799999999999997</v>
      </c>
      <c r="E258" s="94">
        <v>203</v>
      </c>
    </row>
    <row r="259" spans="1:5" ht="14.25" customHeight="1" x14ac:dyDescent="0.25">
      <c r="A259" s="93" t="s">
        <v>368</v>
      </c>
      <c r="B259" s="94">
        <v>0.2</v>
      </c>
      <c r="C259" s="94" t="s">
        <v>116</v>
      </c>
      <c r="D259" s="94">
        <v>17.3</v>
      </c>
      <c r="E259" s="94">
        <v>70</v>
      </c>
    </row>
    <row r="260" spans="1:5" ht="14.25" customHeight="1" x14ac:dyDescent="0.25">
      <c r="A260" s="93" t="s">
        <v>369</v>
      </c>
      <c r="B260" s="94">
        <v>3</v>
      </c>
      <c r="C260" s="94">
        <v>3.2</v>
      </c>
      <c r="D260" s="95">
        <v>41473</v>
      </c>
      <c r="E260" s="94">
        <v>118</v>
      </c>
    </row>
    <row r="261" spans="1:5" ht="14.25" customHeight="1" x14ac:dyDescent="0.25">
      <c r="A261" s="93" t="s">
        <v>370</v>
      </c>
      <c r="B261" s="94">
        <v>0.6</v>
      </c>
      <c r="C261" s="94" t="s">
        <v>116</v>
      </c>
      <c r="D261" s="95">
        <v>41295</v>
      </c>
      <c r="E261" s="94">
        <v>85</v>
      </c>
    </row>
    <row r="262" spans="1:5" ht="14.25" customHeight="1" x14ac:dyDescent="0.25">
      <c r="A262" s="93" t="s">
        <v>371</v>
      </c>
      <c r="B262" s="94">
        <v>0.4</v>
      </c>
      <c r="C262" s="94" t="s">
        <v>116</v>
      </c>
      <c r="D262" s="94">
        <v>20</v>
      </c>
      <c r="E262" s="94">
        <v>82</v>
      </c>
    </row>
    <row r="263" spans="1:5" ht="14.25" customHeight="1" x14ac:dyDescent="0.25">
      <c r="A263" s="93" t="s">
        <v>372</v>
      </c>
      <c r="B263" s="94">
        <v>0.9</v>
      </c>
      <c r="C263" s="94" t="s">
        <v>116</v>
      </c>
      <c r="D263" s="94">
        <v>3.1</v>
      </c>
      <c r="E263" s="94">
        <v>16</v>
      </c>
    </row>
    <row r="264" spans="1:5" ht="14.25" customHeight="1" x14ac:dyDescent="0.25">
      <c r="A264" s="93" t="s">
        <v>373</v>
      </c>
      <c r="B264" s="94">
        <v>0.3</v>
      </c>
      <c r="C264" s="94" t="s">
        <v>116</v>
      </c>
      <c r="D264" s="94">
        <v>10.6</v>
      </c>
      <c r="E264" s="94">
        <v>44</v>
      </c>
    </row>
    <row r="265" spans="1:5" ht="14.25" customHeight="1" x14ac:dyDescent="0.25">
      <c r="A265" s="93" t="s">
        <v>374</v>
      </c>
      <c r="B265" s="94">
        <v>0.4</v>
      </c>
      <c r="C265" s="94" t="s">
        <v>116</v>
      </c>
      <c r="D265" s="94">
        <v>18.2</v>
      </c>
      <c r="E265" s="94">
        <v>74</v>
      </c>
    </row>
    <row r="266" spans="1:5" ht="14.25" customHeight="1" x14ac:dyDescent="0.25"/>
    <row r="267" spans="1:5" ht="14.25" customHeight="1" x14ac:dyDescent="0.25"/>
    <row r="268" spans="1:5" ht="14.25" customHeight="1" x14ac:dyDescent="0.25"/>
    <row r="269" spans="1:5" ht="14.25" customHeight="1" x14ac:dyDescent="0.25"/>
    <row r="270" spans="1:5" ht="14.25" customHeight="1" x14ac:dyDescent="0.25"/>
    <row r="271" spans="1:5" ht="14.25" customHeight="1" x14ac:dyDescent="0.25"/>
    <row r="272" spans="1:5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A64:E64"/>
    <mergeCell ref="A106:E106"/>
    <mergeCell ref="A1:A2"/>
    <mergeCell ref="B1:D1"/>
    <mergeCell ref="E1:E2"/>
    <mergeCell ref="A3:E3"/>
    <mergeCell ref="A19:E19"/>
    <mergeCell ref="A154:E154"/>
    <mergeCell ref="A168:E168"/>
    <mergeCell ref="A197:E197"/>
    <mergeCell ref="A228:E228"/>
    <mergeCell ref="A253:E25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Раскладка</vt:lpstr>
      <vt:lpstr>таблица каллорийности</vt:lpstr>
      <vt:lpstr>таблица каллорийности2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Кузнецова</cp:lastModifiedBy>
  <dcterms:created xsi:type="dcterms:W3CDTF">2024-01-15T18:38:44Z</dcterms:created>
  <dcterms:modified xsi:type="dcterms:W3CDTF">2024-01-16T09:34:00Z</dcterms:modified>
</cp:coreProperties>
</file>