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bdjwfoflqkskq\Desktop\крым курсач\"/>
    </mc:Choice>
  </mc:AlternateContent>
  <bookViews>
    <workbookView xWindow="0" yWindow="0" windowWidth="19200" windowHeight="705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8" i="1" l="1"/>
  <c r="I5" i="1"/>
  <c r="G14" i="1" l="1"/>
  <c r="I14" i="1" s="1"/>
  <c r="G13" i="1"/>
  <c r="I13" i="1" s="1"/>
  <c r="G12" i="1"/>
  <c r="I15" i="1" l="1"/>
  <c r="J36" i="1"/>
  <c r="L18" i="1" s="1"/>
  <c r="C36" i="1"/>
  <c r="G5" i="1" s="1"/>
  <c r="G20" i="1"/>
  <c r="G19" i="1"/>
  <c r="G18" i="1"/>
  <c r="I21" i="1" l="1"/>
  <c r="K18" i="1" s="1"/>
  <c r="D13" i="1"/>
</calcChain>
</file>

<file path=xl/sharedStrings.xml><?xml version="1.0" encoding="utf-8"?>
<sst xmlns="http://schemas.openxmlformats.org/spreadsheetml/2006/main" count="75" uniqueCount="45">
  <si>
    <t>Основной маршрут</t>
  </si>
  <si>
    <t>Номер ПП в порядке прохождения по треку</t>
  </si>
  <si>
    <t>Наименование ПП</t>
  </si>
  <si>
    <t>КТ</t>
  </si>
  <si>
    <t>Баллы</t>
  </si>
  <si>
    <t>По мокрому</t>
  </si>
  <si>
    <t>Долина вулканов</t>
  </si>
  <si>
    <t>Караларская степь</t>
  </si>
  <si>
    <t>Сумма баллов:</t>
  </si>
  <si>
    <t>Макс кол-во баллов в зачет:</t>
  </si>
  <si>
    <t>Итого в зачет:</t>
  </si>
  <si>
    <t>Казантипский залив</t>
  </si>
  <si>
    <t>Арабатский залив</t>
  </si>
  <si>
    <t xml:space="preserve"> равнинное Ю.Б. озера Сиваш</t>
  </si>
  <si>
    <t>S</t>
  </si>
  <si>
    <t>траверс Восточной части главной гряды</t>
  </si>
  <si>
    <t>траверс хребта Караби-Яйла</t>
  </si>
  <si>
    <t>I</t>
  </si>
  <si>
    <t>A</t>
  </si>
  <si>
    <t>KC</t>
  </si>
  <si>
    <t>траверс Демерджи</t>
  </si>
  <si>
    <t>Надо для 3 к.с.</t>
  </si>
  <si>
    <t>18-34</t>
  </si>
  <si>
    <t>траверс Ай-Петринской яйлы</t>
  </si>
  <si>
    <t>Итого:</t>
  </si>
  <si>
    <t>Запасной  маршрут</t>
  </si>
  <si>
    <t xml:space="preserve">траверс + перевал маски </t>
  </si>
  <si>
    <t>Кэп</t>
  </si>
  <si>
    <t>ЛП</t>
  </si>
  <si>
    <t>Тф</t>
  </si>
  <si>
    <t>Lн</t>
  </si>
  <si>
    <t>Тн</t>
  </si>
  <si>
    <t>Lф</t>
  </si>
  <si>
    <t>равнинное Западное предгорье Крымских гор</t>
  </si>
  <si>
    <t xml:space="preserve"> равнинное ЮБК</t>
  </si>
  <si>
    <t>Кэп - принимаем 0,8 как минимальное значение для предварительного расчета</t>
  </si>
  <si>
    <t>А - принмаем 0,8 как минимальное значение для предварительного расчета</t>
  </si>
  <si>
    <t>Lфкм</t>
  </si>
  <si>
    <t>Расчет по основному маршруту</t>
  </si>
  <si>
    <t>Рачет по запасному маршруту</t>
  </si>
  <si>
    <t>равнинное северо-восточное предгорье крымских гор</t>
  </si>
  <si>
    <t>равнинное 35К 005</t>
  </si>
  <si>
    <t>Сурб-Степанос</t>
  </si>
  <si>
    <t>Аликот-Богаз</t>
  </si>
  <si>
    <t>броды через Эски-Юрт 288км, 301км, Ускут - 405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</si>
</sst>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E7E6E6"/>
        <bgColor rgb="FFD9D9D9"/>
      </patternFill>
    </fill>
    <fill>
      <patternFill patternType="solid">
        <fgColor rgb="FFFFFFFF"/>
        <bgColor rgb="FFE7E6E6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0" fillId="4" borderId="0" xfId="0" applyFill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C13" zoomScale="85" zoomScaleNormal="85" workbookViewId="0">
      <selection activeCell="O19" sqref="O19"/>
    </sheetView>
  </sheetViews>
  <sheetFormatPr defaultRowHeight="14.5" x14ac:dyDescent="0.35"/>
  <cols>
    <col min="1" max="1" width="13.1796875" customWidth="1"/>
    <col min="2" max="2" width="43.08984375" customWidth="1"/>
    <col min="3" max="3" width="15.08984375" customWidth="1"/>
    <col min="4" max="4" width="10.7265625" customWidth="1"/>
    <col min="5" max="5" width="13.453125" customWidth="1"/>
    <col min="6" max="6" width="13.90625" customWidth="1"/>
    <col min="7" max="7" width="15.90625" customWidth="1"/>
    <col min="8" max="8" width="17.08984375" customWidth="1"/>
    <col min="9" max="9" width="13.6328125" customWidth="1"/>
    <col min="10" max="10" width="12.90625" customWidth="1"/>
    <col min="11" max="11" width="22.36328125" customWidth="1"/>
    <col min="12" max="1024" width="8.6328125" customWidth="1"/>
  </cols>
  <sheetData>
    <row r="1" spans="1:13" ht="25.25" customHeight="1" x14ac:dyDescent="0.35">
      <c r="A1" s="36" t="s">
        <v>0</v>
      </c>
      <c r="B1" s="36"/>
      <c r="C1" s="36"/>
      <c r="D1" s="36"/>
    </row>
    <row r="2" spans="1:13" ht="60" customHeight="1" x14ac:dyDescent="0.3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/>
    </row>
    <row r="3" spans="1:13" s="14" customFormat="1" ht="22.25" customHeight="1" x14ac:dyDescent="0.35">
      <c r="A3" s="6">
        <v>1</v>
      </c>
      <c r="B3" s="7" t="s">
        <v>40</v>
      </c>
      <c r="C3" s="6">
        <v>3</v>
      </c>
      <c r="D3" s="6">
        <v>2.62</v>
      </c>
      <c r="E3" s="8"/>
      <c r="F3" s="8"/>
      <c r="G3" s="8"/>
      <c r="H3" s="8"/>
      <c r="I3" s="8"/>
      <c r="J3"/>
      <c r="K3"/>
    </row>
    <row r="4" spans="1:13" ht="22.25" customHeight="1" x14ac:dyDescent="0.35">
      <c r="A4" s="9">
        <v>2</v>
      </c>
      <c r="B4" s="10" t="s">
        <v>42</v>
      </c>
      <c r="C4" s="9">
        <v>3</v>
      </c>
      <c r="D4" s="9">
        <v>4.05</v>
      </c>
      <c r="E4" s="9">
        <v>5.17</v>
      </c>
      <c r="F4" s="18" t="s">
        <v>14</v>
      </c>
      <c r="G4" s="18" t="s">
        <v>17</v>
      </c>
      <c r="H4" s="18" t="s">
        <v>18</v>
      </c>
      <c r="I4" s="16" t="s">
        <v>19</v>
      </c>
      <c r="J4" s="8"/>
      <c r="K4" s="8"/>
      <c r="L4" s="8"/>
      <c r="M4" s="8"/>
    </row>
    <row r="5" spans="1:13" ht="21.65" customHeight="1" x14ac:dyDescent="0.35">
      <c r="A5" s="6">
        <v>3</v>
      </c>
      <c r="B5" s="21" t="s">
        <v>26</v>
      </c>
      <c r="C5" s="9">
        <v>3</v>
      </c>
      <c r="D5" s="9">
        <v>4.49</v>
      </c>
      <c r="E5" s="17">
        <v>4.49</v>
      </c>
      <c r="F5" s="19">
        <v>31.38</v>
      </c>
      <c r="G5" s="30">
        <f>C36</f>
        <v>0.86983999999999995</v>
      </c>
      <c r="H5" s="19">
        <v>0.8</v>
      </c>
      <c r="I5" s="20">
        <f>F5*G5*H5</f>
        <v>21.83646336</v>
      </c>
      <c r="J5" s="8"/>
      <c r="K5" s="8"/>
    </row>
    <row r="6" spans="1:13" ht="21.65" customHeight="1" x14ac:dyDescent="0.35">
      <c r="A6" s="6">
        <v>4</v>
      </c>
      <c r="B6" s="21" t="s">
        <v>41</v>
      </c>
      <c r="C6" s="9">
        <v>1</v>
      </c>
      <c r="D6" s="9">
        <v>1.84</v>
      </c>
      <c r="E6" s="17">
        <v>2.2999999999999998</v>
      </c>
      <c r="F6" s="31"/>
      <c r="G6" s="32"/>
      <c r="H6" s="31"/>
      <c r="I6" s="33"/>
      <c r="J6" s="8"/>
      <c r="K6" s="8"/>
    </row>
    <row r="7" spans="1:13" ht="21.65" customHeight="1" x14ac:dyDescent="0.35">
      <c r="A7" s="6">
        <v>5</v>
      </c>
      <c r="B7" s="21" t="s">
        <v>43</v>
      </c>
      <c r="C7" s="9">
        <v>2</v>
      </c>
      <c r="D7" s="9">
        <v>2.3199999999999998</v>
      </c>
      <c r="E7" s="17">
        <v>2.62</v>
      </c>
      <c r="F7" s="31"/>
      <c r="G7" s="32"/>
      <c r="H7" s="31"/>
      <c r="I7" s="33"/>
      <c r="J7" s="8"/>
      <c r="K7" s="8"/>
    </row>
    <row r="8" spans="1:13" ht="22.25" customHeight="1" x14ac:dyDescent="0.35">
      <c r="A8" s="9">
        <v>6</v>
      </c>
      <c r="B8" s="7" t="s">
        <v>16</v>
      </c>
      <c r="C8" s="6">
        <v>3</v>
      </c>
      <c r="D8" s="6">
        <v>7.07</v>
      </c>
      <c r="E8" s="15">
        <v>8.8000000000000007</v>
      </c>
      <c r="F8" s="8"/>
      <c r="G8" s="8"/>
      <c r="H8" s="8" t="s">
        <v>36</v>
      </c>
      <c r="I8" s="8"/>
      <c r="J8" s="8"/>
      <c r="K8" s="8"/>
    </row>
    <row r="9" spans="1:13" s="14" customFormat="1" ht="22.25" customHeight="1" x14ac:dyDescent="0.35">
      <c r="A9" s="6">
        <v>7</v>
      </c>
      <c r="B9" s="10" t="s">
        <v>20</v>
      </c>
      <c r="C9" s="9">
        <v>3</v>
      </c>
      <c r="D9" s="9">
        <v>4.8899999999999997</v>
      </c>
      <c r="E9" s="9">
        <v>6.08</v>
      </c>
      <c r="F9" s="8"/>
      <c r="G9" s="8"/>
      <c r="H9" s="8"/>
      <c r="I9" s="8"/>
      <c r="J9" s="8"/>
      <c r="K9" s="8"/>
    </row>
    <row r="10" spans="1:13" ht="22.25" customHeight="1" x14ac:dyDescent="0.35">
      <c r="A10" s="9">
        <v>8</v>
      </c>
      <c r="B10" s="7" t="s">
        <v>34</v>
      </c>
      <c r="C10" s="6">
        <v>2</v>
      </c>
      <c r="D10" s="6">
        <v>2.94</v>
      </c>
      <c r="E10" s="6">
        <v>3.68</v>
      </c>
      <c r="F10" s="8"/>
      <c r="G10" s="8"/>
      <c r="L10" s="8"/>
      <c r="M10" s="8"/>
    </row>
    <row r="11" spans="1:13" s="14" customFormat="1" ht="22.25" customHeight="1" x14ac:dyDescent="0.35">
      <c r="A11" s="6">
        <v>9</v>
      </c>
      <c r="B11" s="10" t="s">
        <v>23</v>
      </c>
      <c r="C11" s="9">
        <v>1</v>
      </c>
      <c r="D11" s="9">
        <v>1.62</v>
      </c>
      <c r="E11" s="9">
        <v>2.0299999999999998</v>
      </c>
      <c r="F11" s="11" t="s">
        <v>3</v>
      </c>
      <c r="G11" s="11" t="s">
        <v>8</v>
      </c>
      <c r="H11" s="12" t="s">
        <v>9</v>
      </c>
      <c r="I11" s="12" t="s">
        <v>10</v>
      </c>
      <c r="J11" s="8"/>
      <c r="K11" s="8"/>
    </row>
    <row r="12" spans="1:13" ht="22.25" customHeight="1" x14ac:dyDescent="0.35">
      <c r="A12" s="9">
        <v>10</v>
      </c>
      <c r="B12" t="s">
        <v>33</v>
      </c>
      <c r="C12" s="29">
        <v>1</v>
      </c>
      <c r="D12" s="29">
        <v>1.24</v>
      </c>
      <c r="E12" s="6">
        <v>1.55</v>
      </c>
      <c r="F12" s="13">
        <v>1</v>
      </c>
      <c r="G12" s="13">
        <f>D12+D11+D6</f>
        <v>4.7</v>
      </c>
      <c r="H12" s="13">
        <v>3</v>
      </c>
      <c r="I12" s="13">
        <v>3</v>
      </c>
    </row>
    <row r="13" spans="1:13" ht="22.25" customHeight="1" x14ac:dyDescent="0.35">
      <c r="A13" s="23"/>
      <c r="B13" s="23"/>
      <c r="C13" s="24" t="s">
        <v>24</v>
      </c>
      <c r="D13" s="25">
        <f>SUM(D3:D12)</f>
        <v>33.080000000000005</v>
      </c>
      <c r="F13" s="13">
        <v>2</v>
      </c>
      <c r="G13" s="13">
        <f>D10+D7</f>
        <v>5.26</v>
      </c>
      <c r="H13" s="13">
        <v>7</v>
      </c>
      <c r="I13" s="13">
        <f>G13</f>
        <v>5.26</v>
      </c>
    </row>
    <row r="14" spans="1:13" x14ac:dyDescent="0.35">
      <c r="A14" s="37"/>
      <c r="B14" s="37"/>
      <c r="C14" s="37"/>
      <c r="D14" s="37"/>
      <c r="F14" s="13">
        <v>3</v>
      </c>
      <c r="G14" s="13">
        <f>D9+D8+D5+D4+D3</f>
        <v>23.120000000000005</v>
      </c>
      <c r="H14" s="13">
        <v>24</v>
      </c>
      <c r="I14" s="13">
        <f>G14</f>
        <v>23.120000000000005</v>
      </c>
    </row>
    <row r="15" spans="1:13" x14ac:dyDescent="0.35">
      <c r="H15" s="16" t="s">
        <v>14</v>
      </c>
      <c r="I15" s="16">
        <f>I14+I13+I12</f>
        <v>31.380000000000003</v>
      </c>
    </row>
    <row r="16" spans="1:13" ht="23.4" customHeight="1" x14ac:dyDescent="0.35">
      <c r="A16" s="36" t="s">
        <v>25</v>
      </c>
      <c r="B16" s="36"/>
      <c r="C16" s="36"/>
      <c r="D16" s="36"/>
    </row>
    <row r="17" spans="1:14" ht="58" x14ac:dyDescent="0.35">
      <c r="A17" s="2" t="s">
        <v>1</v>
      </c>
      <c r="B17" s="3" t="s">
        <v>2</v>
      </c>
      <c r="C17" s="4" t="s">
        <v>3</v>
      </c>
      <c r="D17" s="4" t="s">
        <v>4</v>
      </c>
      <c r="E17" s="4" t="s">
        <v>5</v>
      </c>
      <c r="F17" s="11" t="s">
        <v>3</v>
      </c>
      <c r="G17" s="11" t="s">
        <v>8</v>
      </c>
      <c r="H17" s="12" t="s">
        <v>9</v>
      </c>
      <c r="I17" s="12" t="s">
        <v>10</v>
      </c>
      <c r="K17" s="18" t="s">
        <v>14</v>
      </c>
      <c r="L17" s="18" t="s">
        <v>17</v>
      </c>
      <c r="M17" s="18" t="s">
        <v>18</v>
      </c>
      <c r="N17" s="16" t="s">
        <v>19</v>
      </c>
    </row>
    <row r="18" spans="1:14" ht="21.65" customHeight="1" x14ac:dyDescent="0.35">
      <c r="A18" s="6">
        <v>1</v>
      </c>
      <c r="B18" s="7" t="s">
        <v>6</v>
      </c>
      <c r="C18" s="6">
        <v>2</v>
      </c>
      <c r="D18" s="6">
        <v>2.12</v>
      </c>
      <c r="E18" s="8"/>
      <c r="F18" s="13">
        <v>1</v>
      </c>
      <c r="G18" s="26">
        <f>D20+D21+D27+D28</f>
        <v>6.36</v>
      </c>
      <c r="H18" s="13">
        <v>3</v>
      </c>
      <c r="I18" s="13">
        <v>3</v>
      </c>
      <c r="K18" s="19">
        <f>I21</f>
        <v>29.91</v>
      </c>
      <c r="L18" s="30">
        <f>J36</f>
        <v>0.88759999999999994</v>
      </c>
      <c r="M18" s="19">
        <v>0.8</v>
      </c>
      <c r="N18" s="20">
        <f>M18*L18*K18</f>
        <v>21.238492800000003</v>
      </c>
    </row>
    <row r="19" spans="1:14" ht="30.65" customHeight="1" x14ac:dyDescent="0.35">
      <c r="A19" s="9">
        <v>2</v>
      </c>
      <c r="B19" s="10" t="s">
        <v>7</v>
      </c>
      <c r="C19" s="9">
        <v>2</v>
      </c>
      <c r="D19" s="9">
        <v>2.59</v>
      </c>
      <c r="E19" s="8"/>
      <c r="F19" s="13">
        <v>2</v>
      </c>
      <c r="G19" s="26">
        <f>D18+D19+D23+D26</f>
        <v>9.67</v>
      </c>
      <c r="H19" s="13">
        <v>7</v>
      </c>
      <c r="I19" s="13">
        <v>7</v>
      </c>
    </row>
    <row r="20" spans="1:14" ht="21.65" customHeight="1" x14ac:dyDescent="0.35">
      <c r="A20" s="6">
        <v>3</v>
      </c>
      <c r="B20" s="7" t="s">
        <v>11</v>
      </c>
      <c r="C20" s="6">
        <v>1</v>
      </c>
      <c r="D20" s="6">
        <v>1.66</v>
      </c>
      <c r="E20" s="8"/>
      <c r="F20" s="13">
        <v>3</v>
      </c>
      <c r="G20" s="26">
        <f>D22+D24+D25</f>
        <v>19.91</v>
      </c>
      <c r="H20" s="13">
        <v>24</v>
      </c>
      <c r="I20" s="13">
        <v>19.91</v>
      </c>
    </row>
    <row r="21" spans="1:14" ht="21.65" customHeight="1" x14ac:dyDescent="0.35">
      <c r="A21" s="9">
        <v>4</v>
      </c>
      <c r="B21" s="10" t="s">
        <v>12</v>
      </c>
      <c r="C21" s="9">
        <v>1</v>
      </c>
      <c r="D21" s="9">
        <v>1.84</v>
      </c>
      <c r="E21" s="8"/>
      <c r="H21" s="16" t="s">
        <v>14</v>
      </c>
      <c r="I21" s="16">
        <f>I18+I19+I20</f>
        <v>29.91</v>
      </c>
    </row>
    <row r="22" spans="1:14" s="14" customFormat="1" ht="22.25" customHeight="1" x14ac:dyDescent="0.35">
      <c r="A22" s="6">
        <v>5</v>
      </c>
      <c r="B22" s="10" t="s">
        <v>15</v>
      </c>
      <c r="C22" s="9">
        <v>3</v>
      </c>
      <c r="D22" s="9">
        <v>7.95</v>
      </c>
      <c r="E22" s="17">
        <v>9.89</v>
      </c>
      <c r="F22" s="8"/>
      <c r="G22" s="8"/>
      <c r="H22" s="8"/>
      <c r="I22" s="8"/>
      <c r="J22" s="8"/>
      <c r="K22" s="8"/>
    </row>
    <row r="23" spans="1:14" ht="21.65" customHeight="1" x14ac:dyDescent="0.35">
      <c r="A23" s="6">
        <v>6</v>
      </c>
      <c r="B23" s="7" t="s">
        <v>13</v>
      </c>
      <c r="C23" s="6">
        <v>2</v>
      </c>
      <c r="D23" s="6">
        <v>2.02</v>
      </c>
      <c r="E23" s="8"/>
      <c r="F23" s="8"/>
      <c r="G23" s="8"/>
      <c r="H23" s="8"/>
      <c r="I23" s="8"/>
    </row>
    <row r="24" spans="1:14" ht="21.65" customHeight="1" x14ac:dyDescent="0.35">
      <c r="A24" s="9">
        <v>7</v>
      </c>
      <c r="B24" s="7" t="s">
        <v>16</v>
      </c>
      <c r="C24" s="6">
        <v>3</v>
      </c>
      <c r="D24" s="6">
        <v>7.07</v>
      </c>
      <c r="E24" s="15">
        <v>8.8000000000000007</v>
      </c>
      <c r="G24" s="22" t="s">
        <v>21</v>
      </c>
      <c r="H24" s="22"/>
      <c r="I24" s="22" t="s">
        <v>22</v>
      </c>
    </row>
    <row r="25" spans="1:14" s="14" customFormat="1" ht="22.25" customHeight="1" x14ac:dyDescent="0.35">
      <c r="A25" s="6">
        <v>8</v>
      </c>
      <c r="B25" s="10" t="s">
        <v>20</v>
      </c>
      <c r="C25" s="9">
        <v>3</v>
      </c>
      <c r="D25" s="9">
        <v>4.8899999999999997</v>
      </c>
      <c r="E25" s="9">
        <v>6.08</v>
      </c>
      <c r="F25" s="8"/>
      <c r="G25" s="8"/>
      <c r="H25" s="8"/>
      <c r="I25" s="8"/>
      <c r="J25" s="8"/>
      <c r="K25" s="8"/>
    </row>
    <row r="26" spans="1:14" ht="22.25" customHeight="1" x14ac:dyDescent="0.35">
      <c r="A26" s="9">
        <v>9</v>
      </c>
      <c r="B26" s="7" t="s">
        <v>34</v>
      </c>
      <c r="C26" s="6">
        <v>2</v>
      </c>
      <c r="D26" s="6">
        <v>2.94</v>
      </c>
      <c r="E26" s="6">
        <v>3.68</v>
      </c>
      <c r="F26" s="8"/>
      <c r="G26" s="8"/>
      <c r="L26" s="8"/>
      <c r="M26" s="8"/>
    </row>
    <row r="27" spans="1:14" s="14" customFormat="1" ht="22.25" customHeight="1" x14ac:dyDescent="0.35">
      <c r="A27" s="6">
        <v>10</v>
      </c>
      <c r="B27" s="10" t="s">
        <v>23</v>
      </c>
      <c r="C27" s="9">
        <v>1</v>
      </c>
      <c r="D27" s="9">
        <v>1.62</v>
      </c>
      <c r="E27" s="9">
        <v>2.0299999999999998</v>
      </c>
      <c r="F27" s="8"/>
    </row>
    <row r="28" spans="1:14" ht="42.5" customHeight="1" x14ac:dyDescent="0.35">
      <c r="A28" s="9">
        <v>11</v>
      </c>
      <c r="B28" t="s">
        <v>33</v>
      </c>
      <c r="C28" s="29">
        <v>1</v>
      </c>
      <c r="D28" s="29">
        <v>1.24</v>
      </c>
      <c r="E28" s="6">
        <v>1.55</v>
      </c>
    </row>
    <row r="30" spans="1:14" x14ac:dyDescent="0.35">
      <c r="B30" t="s">
        <v>38</v>
      </c>
      <c r="I30" t="s">
        <v>39</v>
      </c>
    </row>
    <row r="31" spans="1:14" x14ac:dyDescent="0.35">
      <c r="A31" s="1" t="s">
        <v>27</v>
      </c>
      <c r="B31" s="1" t="s">
        <v>28</v>
      </c>
      <c r="C31" s="1" t="s">
        <v>29</v>
      </c>
      <c r="D31" s="1" t="s">
        <v>30</v>
      </c>
      <c r="E31" s="1" t="s">
        <v>31</v>
      </c>
      <c r="F31" s="1" t="s">
        <v>32</v>
      </c>
      <c r="H31" s="1" t="s">
        <v>27</v>
      </c>
      <c r="I31" s="1" t="s">
        <v>28</v>
      </c>
      <c r="J31" s="1" t="s">
        <v>29</v>
      </c>
      <c r="K31" s="1" t="s">
        <v>30</v>
      </c>
      <c r="L31" s="1" t="s">
        <v>31</v>
      </c>
      <c r="M31" s="1" t="s">
        <v>37</v>
      </c>
    </row>
    <row r="32" spans="1:14" x14ac:dyDescent="0.35">
      <c r="A32" s="27">
        <v>0.8</v>
      </c>
      <c r="B32" s="17">
        <v>3</v>
      </c>
      <c r="C32" s="17">
        <v>10</v>
      </c>
      <c r="D32" s="17">
        <v>500</v>
      </c>
      <c r="E32" s="17">
        <v>10</v>
      </c>
      <c r="F32" s="17">
        <v>539.9</v>
      </c>
      <c r="H32" s="27">
        <v>0.8</v>
      </c>
      <c r="I32" s="17">
        <v>3</v>
      </c>
      <c r="J32" s="17">
        <v>10</v>
      </c>
      <c r="K32" s="17">
        <v>500</v>
      </c>
      <c r="L32" s="17">
        <v>10</v>
      </c>
      <c r="M32" s="17">
        <v>551</v>
      </c>
    </row>
    <row r="33" spans="1:13" x14ac:dyDescent="0.35">
      <c r="A33" s="34"/>
      <c r="B33" s="35" t="s">
        <v>44</v>
      </c>
      <c r="C33" s="35"/>
      <c r="D33" s="35"/>
      <c r="E33" s="35"/>
      <c r="F33" s="35"/>
      <c r="H33" s="34"/>
      <c r="I33" s="35" t="s">
        <v>44</v>
      </c>
      <c r="J33" s="35"/>
      <c r="K33" s="35"/>
      <c r="L33" s="35"/>
      <c r="M33" s="35"/>
    </row>
    <row r="34" spans="1:13" x14ac:dyDescent="0.35">
      <c r="A34" t="s">
        <v>35</v>
      </c>
      <c r="H34" t="s">
        <v>35</v>
      </c>
    </row>
    <row r="36" spans="1:13" x14ac:dyDescent="0.35">
      <c r="B36" s="16" t="s">
        <v>17</v>
      </c>
      <c r="C36" s="28">
        <f>((F32*A32+B32)*10)/(C32*D32)</f>
        <v>0.86983999999999995</v>
      </c>
      <c r="I36" s="16" t="s">
        <v>17</v>
      </c>
      <c r="J36" s="28">
        <f>((M32*H32+I32)*10)/(J32*K32)</f>
        <v>0.88759999999999994</v>
      </c>
    </row>
  </sheetData>
  <mergeCells count="3">
    <mergeCell ref="A1:D1"/>
    <mergeCell ref="A14:D14"/>
    <mergeCell ref="A16:D1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dc:description/>
  <cp:lastModifiedBy>Hewlett-Packard Company</cp:lastModifiedBy>
  <cp:revision>1</cp:revision>
  <dcterms:created xsi:type="dcterms:W3CDTF">2015-06-05T18:19:34Z</dcterms:created>
  <dcterms:modified xsi:type="dcterms:W3CDTF">2024-03-26T17:40:01Z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