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admin/Desktop/ПП ДЛЯ ПОХОДА/"/>
    </mc:Choice>
  </mc:AlternateContent>
  <xr:revisionPtr revIDLastSave="0" documentId="13_ncr:1_{273C7D2C-BD83-4745-9FA8-017C5770BFB3}" xr6:coauthVersionLast="47" xr6:coauthVersionMax="47" xr10:uidLastSave="{00000000-0000-0000-0000-000000000000}"/>
  <bookViews>
    <workbookView xWindow="1780" yWindow="1560" windowWidth="25600" windowHeight="149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4" i="1" l="1"/>
  <c r="H54" i="1"/>
  <c r="C61" i="1"/>
  <c r="I54" i="1"/>
  <c r="I55" i="1" s="1"/>
  <c r="K48" i="1"/>
  <c r="K45" i="1"/>
  <c r="K42" i="1"/>
  <c r="K38" i="1"/>
  <c r="K35" i="1"/>
  <c r="A59" i="1"/>
  <c r="H12" i="1"/>
  <c r="B55" i="1"/>
  <c r="B54" i="1"/>
  <c r="C54" i="1"/>
  <c r="E54" i="1"/>
  <c r="D54" i="1"/>
  <c r="D14" i="1"/>
  <c r="H55" i="1"/>
  <c r="J55" i="1"/>
  <c r="E48" i="1"/>
  <c r="E45" i="1"/>
  <c r="E42" i="1"/>
  <c r="E38" i="1"/>
  <c r="E35" i="1"/>
  <c r="H22" i="1"/>
  <c r="D30" i="1"/>
  <c r="H6" i="1"/>
  <c r="F59" i="1" l="1"/>
  <c r="J25" i="1"/>
  <c r="G28" i="1" s="1"/>
  <c r="J9" i="1"/>
  <c r="G12" i="1" s="1"/>
  <c r="C55" i="1" l="1"/>
  <c r="G61" i="1"/>
  <c r="D55" i="1"/>
  <c r="J12" i="1"/>
  <c r="I63" i="1" l="1"/>
  <c r="H28" i="1" s="1"/>
  <c r="J28" i="1" s="1"/>
</calcChain>
</file>

<file path=xl/sharedStrings.xml><?xml version="1.0" encoding="utf-8"?>
<sst xmlns="http://schemas.openxmlformats.org/spreadsheetml/2006/main" count="119" uniqueCount="50">
  <si>
    <t>Основной маршрут</t>
  </si>
  <si>
    <t>Номер ПП в порядке прохождения по треку</t>
  </si>
  <si>
    <t>Наименование ПП</t>
  </si>
  <si>
    <t>КТ</t>
  </si>
  <si>
    <t>Баллы</t>
  </si>
  <si>
    <t>Итого:</t>
  </si>
  <si>
    <t>S</t>
  </si>
  <si>
    <t>I</t>
  </si>
  <si>
    <t>A</t>
  </si>
  <si>
    <t>KC</t>
  </si>
  <si>
    <t>Сумма баллов:</t>
  </si>
  <si>
    <t>Макс кол-во баллов в зачет:</t>
  </si>
  <si>
    <t>Итого в зачет:</t>
  </si>
  <si>
    <t>№ дня</t>
  </si>
  <si>
    <t>Дата</t>
  </si>
  <si>
    <t>Пробег</t>
  </si>
  <si>
    <t>в</t>
  </si>
  <si>
    <t>х</t>
  </si>
  <si>
    <t>с</t>
  </si>
  <si>
    <t>н</t>
  </si>
  <si>
    <t>Кач-во дороги</t>
  </si>
  <si>
    <t>Интенсивность  по основному маршруту</t>
  </si>
  <si>
    <t>Общий пробег по разным типам дорог</t>
  </si>
  <si>
    <t>кач-во дороги</t>
  </si>
  <si>
    <t>выс</t>
  </si>
  <si>
    <t>хор</t>
  </si>
  <si>
    <t>средн</t>
  </si>
  <si>
    <t>км</t>
  </si>
  <si>
    <t>m</t>
  </si>
  <si>
    <t>Кэп</t>
  </si>
  <si>
    <t>ЛП</t>
  </si>
  <si>
    <t>Тф</t>
  </si>
  <si>
    <t>Lн</t>
  </si>
  <si>
    <t>Тн</t>
  </si>
  <si>
    <t>Lф</t>
  </si>
  <si>
    <t>запасной маршрут</t>
  </si>
  <si>
    <t>Интенсивность по запасному маршруту</t>
  </si>
  <si>
    <t>Итого</t>
  </si>
  <si>
    <t>Вело1</t>
  </si>
  <si>
    <t>Нерль- Квашенки</t>
  </si>
  <si>
    <t>Углич-Кашин</t>
  </si>
  <si>
    <t>Мышкин-Углич</t>
  </si>
  <si>
    <t>Рыбинск мышкин(вдоль газопровода</t>
  </si>
  <si>
    <t>Надо для 1 к.с.</t>
  </si>
  <si>
    <t>27 апреля</t>
  </si>
  <si>
    <t>28 апреля</t>
  </si>
  <si>
    <t>29 апреля</t>
  </si>
  <si>
    <t>30 апреля</t>
  </si>
  <si>
    <t>1 мая</t>
  </si>
  <si>
    <t>3-9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</si>
</sst>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3" borderId="1" xfId="0" applyFill="1" applyBorder="1" applyAlignment="1">
      <alignment horizontal="center"/>
    </xf>
    <xf numFmtId="0" fontId="1" fillId="3" borderId="1" xfId="0" applyFont="1" applyFill="1" applyBorder="1"/>
    <xf numFmtId="0" fontId="0" fillId="3" borderId="0" xfId="0" applyFill="1"/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4" borderId="0" xfId="0" applyFill="1"/>
    <xf numFmtId="0" fontId="2" fillId="6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3" borderId="0" xfId="0" applyFill="1" applyAlignment="1">
      <alignment horizontal="center"/>
    </xf>
    <xf numFmtId="0" fontId="2" fillId="5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" fillId="6" borderId="0" xfId="0" applyFont="1" applyFill="1" applyAlignment="1">
      <alignment horizontal="center"/>
    </xf>
    <xf numFmtId="2" fontId="0" fillId="4" borderId="0" xfId="0" applyNumberFormat="1" applyFill="1" applyAlignment="1">
      <alignment horizontal="center" vertical="center"/>
    </xf>
    <xf numFmtId="0" fontId="4" fillId="0" borderId="0" xfId="0" applyFont="1"/>
    <xf numFmtId="0" fontId="3" fillId="3" borderId="1" xfId="1" applyFont="1" applyFill="1" applyBorder="1"/>
    <xf numFmtId="0" fontId="2" fillId="0" borderId="1" xfId="0" applyFont="1" applyBorder="1" applyAlignment="1">
      <alignment horizontal="left" vertical="top" wrapText="1"/>
    </xf>
    <xf numFmtId="16" fontId="0" fillId="7" borderId="0" xfId="0" applyNumberFormat="1" applyFill="1" applyAlignment="1">
      <alignment horizontal="center" vertical="center"/>
    </xf>
    <xf numFmtId="0" fontId="4" fillId="0" borderId="1" xfId="0" applyFont="1" applyBorder="1"/>
    <xf numFmtId="16" fontId="0" fillId="0" borderId="0" xfId="0" applyNumberFormat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7" borderId="1" xfId="0" applyNumberFormat="1" applyFill="1" applyBorder="1" applyAlignment="1">
      <alignment horizontal="center" vertical="center"/>
    </xf>
    <xf numFmtId="16" fontId="0" fillId="7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" fontId="0" fillId="0" borderId="2" xfId="0" applyNumberFormat="1" applyBorder="1" applyAlignment="1">
      <alignment horizontal="center" vertical="center"/>
    </xf>
    <xf numFmtId="16" fontId="0" fillId="0" borderId="3" xfId="0" applyNumberFormat="1" applyBorder="1" applyAlignment="1">
      <alignment horizontal="center" vertical="center"/>
    </xf>
    <xf numFmtId="16" fontId="0" fillId="0" borderId="4" xfId="0" applyNumberFormat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49" fontId="2" fillId="8" borderId="1" xfId="0" applyNumberFormat="1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3"/>
  <sheetViews>
    <sheetView tabSelected="1" zoomScaleNormal="107" workbookViewId="0">
      <selection activeCell="I67" sqref="I67"/>
    </sheetView>
  </sheetViews>
  <sheetFormatPr baseColWidth="10" defaultColWidth="8.83203125" defaultRowHeight="15" x14ac:dyDescent="0.2"/>
  <cols>
    <col min="1" max="1" width="13.1640625" customWidth="1"/>
    <col min="2" max="2" width="43.1640625" customWidth="1"/>
    <col min="3" max="3" width="15.1640625" customWidth="1"/>
    <col min="4" max="4" width="11" bestFit="1" customWidth="1"/>
    <col min="5" max="5" width="10.83203125" customWidth="1"/>
    <col min="6" max="6" width="13.5" customWidth="1"/>
    <col min="7" max="7" width="13.83203125" customWidth="1"/>
    <col min="8" max="8" width="15.83203125" customWidth="1"/>
    <col min="9" max="9" width="17.1640625" customWidth="1"/>
    <col min="10" max="10" width="13.6640625" customWidth="1"/>
    <col min="11" max="11" width="12.83203125" customWidth="1"/>
    <col min="12" max="12" width="22.33203125" customWidth="1"/>
    <col min="14" max="14" width="9" bestFit="1" customWidth="1"/>
    <col min="15" max="15" width="10.83203125" bestFit="1" customWidth="1"/>
    <col min="17" max="18" width="9" bestFit="1" customWidth="1"/>
  </cols>
  <sheetData>
    <row r="1" spans="1:12" ht="25.25" customHeight="1" x14ac:dyDescent="0.2">
      <c r="A1" s="49" t="s">
        <v>0</v>
      </c>
      <c r="B1" s="49"/>
      <c r="C1" s="49"/>
      <c r="D1" s="49"/>
      <c r="E1" s="28"/>
    </row>
    <row r="2" spans="1:12" ht="60" customHeight="1" x14ac:dyDescent="0.2">
      <c r="A2" s="3" t="s">
        <v>1</v>
      </c>
      <c r="B2" s="4" t="s">
        <v>2</v>
      </c>
      <c r="C2" s="5" t="s">
        <v>3</v>
      </c>
      <c r="D2" s="5" t="s">
        <v>4</v>
      </c>
      <c r="E2" s="29"/>
    </row>
    <row r="3" spans="1:12" ht="28" customHeight="1" x14ac:dyDescent="0.2">
      <c r="A3" s="3">
        <v>1</v>
      </c>
      <c r="B3" s="39" t="s">
        <v>42</v>
      </c>
      <c r="C3" s="5">
        <v>1</v>
      </c>
      <c r="D3" s="5">
        <v>1.62</v>
      </c>
      <c r="E3" s="29"/>
    </row>
    <row r="4" spans="1:12" ht="22.25" customHeight="1" x14ac:dyDescent="0.2">
      <c r="A4" s="3">
        <v>2</v>
      </c>
      <c r="B4" s="8" t="s">
        <v>41</v>
      </c>
      <c r="C4" s="7">
        <v>1</v>
      </c>
      <c r="D4" s="7">
        <v>1.23</v>
      </c>
      <c r="E4" s="30"/>
      <c r="F4" s="27"/>
    </row>
    <row r="5" spans="1:12" ht="31.25" customHeight="1" x14ac:dyDescent="0.2">
      <c r="A5" s="3">
        <v>3</v>
      </c>
      <c r="B5" s="6" t="s">
        <v>40</v>
      </c>
      <c r="C5" s="2">
        <v>1</v>
      </c>
      <c r="D5" s="2">
        <v>1.41</v>
      </c>
      <c r="E5" s="26"/>
      <c r="F5" s="27"/>
      <c r="G5" s="11" t="s">
        <v>3</v>
      </c>
      <c r="H5" s="11" t="s">
        <v>10</v>
      </c>
      <c r="I5" s="12" t="s">
        <v>11</v>
      </c>
      <c r="J5" s="12" t="s">
        <v>12</v>
      </c>
      <c r="K5" s="27"/>
      <c r="L5" s="27"/>
    </row>
    <row r="6" spans="1:12" s="9" customFormat="1" ht="22.25" customHeight="1" x14ac:dyDescent="0.2">
      <c r="A6" s="3">
        <v>4</v>
      </c>
      <c r="B6" s="8" t="s">
        <v>39</v>
      </c>
      <c r="C6" s="7">
        <v>1</v>
      </c>
      <c r="D6" s="7">
        <v>1.5</v>
      </c>
      <c r="E6" s="30"/>
      <c r="F6" s="27"/>
      <c r="G6" s="13">
        <v>1</v>
      </c>
      <c r="H6" s="13">
        <f>D12+D13</f>
        <v>0</v>
      </c>
      <c r="I6" s="13">
        <v>9</v>
      </c>
      <c r="J6" s="13">
        <v>7.74</v>
      </c>
      <c r="K6" s="27"/>
      <c r="L6" s="27"/>
    </row>
    <row r="7" spans="1:12" ht="22.25" customHeight="1" x14ac:dyDescent="0.2">
      <c r="A7" s="3">
        <v>5</v>
      </c>
      <c r="B7" s="6" t="s">
        <v>38</v>
      </c>
      <c r="C7" s="2">
        <v>1</v>
      </c>
      <c r="D7" s="2">
        <v>1.98</v>
      </c>
      <c r="E7" s="26"/>
      <c r="F7" s="27"/>
      <c r="G7" s="13"/>
      <c r="H7" s="13"/>
      <c r="I7" s="13"/>
      <c r="J7" s="13"/>
      <c r="K7" s="27"/>
      <c r="L7" s="27"/>
    </row>
    <row r="8" spans="1:12" s="9" customFormat="1" ht="22.25" customHeight="1" x14ac:dyDescent="0.2">
      <c r="A8" s="3">
        <v>6</v>
      </c>
      <c r="B8" s="8"/>
      <c r="C8" s="7"/>
      <c r="D8" s="7"/>
      <c r="E8" s="30"/>
      <c r="F8" s="27"/>
      <c r="G8" s="13"/>
      <c r="H8" s="13"/>
      <c r="I8" s="13"/>
      <c r="J8" s="13"/>
      <c r="K8" s="27"/>
      <c r="L8" s="27"/>
    </row>
    <row r="9" spans="1:12" ht="27.5" customHeight="1" x14ac:dyDescent="0.2">
      <c r="A9" s="3">
        <v>7</v>
      </c>
      <c r="B9" s="37"/>
      <c r="C9" s="2"/>
      <c r="D9" s="2"/>
      <c r="E9" s="26"/>
      <c r="F9" s="27"/>
      <c r="I9" s="10" t="s">
        <v>6</v>
      </c>
      <c r="J9" s="10">
        <f>J6+J7+J8</f>
        <v>7.74</v>
      </c>
      <c r="K9" s="27"/>
      <c r="L9" s="27"/>
    </row>
    <row r="10" spans="1:12" s="9" customFormat="1" ht="22.25" customHeight="1" x14ac:dyDescent="0.2">
      <c r="A10" s="3">
        <v>8</v>
      </c>
      <c r="B10" s="38"/>
      <c r="C10" s="7"/>
      <c r="D10" s="7"/>
      <c r="E10" s="30"/>
      <c r="F10" s="27"/>
      <c r="G10" s="27"/>
      <c r="H10" s="27"/>
      <c r="I10" s="27"/>
      <c r="J10" s="27"/>
      <c r="K10" s="27"/>
      <c r="L10" s="27"/>
    </row>
    <row r="11" spans="1:12" ht="22.25" customHeight="1" x14ac:dyDescent="0.2">
      <c r="A11" s="3">
        <v>9</v>
      </c>
      <c r="B11" s="6"/>
      <c r="C11" s="2"/>
      <c r="D11" s="2"/>
      <c r="E11" s="26"/>
      <c r="G11" s="14" t="s">
        <v>6</v>
      </c>
      <c r="H11" s="14" t="s">
        <v>7</v>
      </c>
      <c r="I11" s="14" t="s">
        <v>8</v>
      </c>
      <c r="J11" s="10" t="s">
        <v>9</v>
      </c>
      <c r="K11" s="27"/>
      <c r="L11" s="27"/>
    </row>
    <row r="12" spans="1:12" s="9" customFormat="1" ht="22.25" customHeight="1" x14ac:dyDescent="0.2">
      <c r="A12" s="3">
        <v>10</v>
      </c>
      <c r="B12" s="8"/>
      <c r="C12" s="7"/>
      <c r="D12" s="7"/>
      <c r="E12" s="30"/>
      <c r="F12" s="27"/>
      <c r="G12" s="16">
        <f>J9</f>
        <v>7.74</v>
      </c>
      <c r="H12" s="65">
        <f>C61</f>
        <v>1.3840000000000003</v>
      </c>
      <c r="I12" s="16">
        <v>0.8</v>
      </c>
      <c r="J12" s="17">
        <f>G12*H12*I12</f>
        <v>8.5697280000000031</v>
      </c>
      <c r="K12" s="27"/>
      <c r="L12" s="27"/>
    </row>
    <row r="13" spans="1:12" ht="22.25" customHeight="1" x14ac:dyDescent="0.2">
      <c r="A13" s="3"/>
      <c r="B13" s="6"/>
      <c r="C13" s="2"/>
      <c r="D13" s="2"/>
      <c r="E13" s="26"/>
      <c r="H13" s="20" t="s">
        <v>43</v>
      </c>
      <c r="I13" s="20"/>
      <c r="J13" s="66" t="s">
        <v>49</v>
      </c>
      <c r="K13" s="27"/>
      <c r="L13" s="27"/>
    </row>
    <row r="14" spans="1:12" ht="22.25" customHeight="1" x14ac:dyDescent="0.2">
      <c r="A14" s="1"/>
      <c r="B14" s="1"/>
      <c r="C14" s="18" t="s">
        <v>5</v>
      </c>
      <c r="D14" s="19">
        <f>D4+D5+D6+D7+D8+D9+D11+D10+D12+D13+D3</f>
        <v>7.7399999999999993</v>
      </c>
      <c r="E14" s="31"/>
    </row>
    <row r="15" spans="1:12" x14ac:dyDescent="0.2">
      <c r="A15" s="50"/>
      <c r="B15" s="50"/>
      <c r="C15" s="50"/>
      <c r="D15" s="50"/>
      <c r="E15" s="26"/>
    </row>
    <row r="16" spans="1:12" x14ac:dyDescent="0.2">
      <c r="A16" s="26"/>
      <c r="B16" s="26"/>
      <c r="C16" s="26"/>
      <c r="D16" s="26"/>
      <c r="E16" s="26"/>
    </row>
    <row r="17" spans="1:12" x14ac:dyDescent="0.2">
      <c r="A17" s="26"/>
      <c r="B17" s="26"/>
      <c r="C17" s="26"/>
      <c r="D17" s="26"/>
      <c r="E17" s="26"/>
    </row>
    <row r="18" spans="1:12" ht="25.25" customHeight="1" x14ac:dyDescent="0.2">
      <c r="A18" s="49" t="s">
        <v>35</v>
      </c>
      <c r="B18" s="49"/>
      <c r="C18" s="49"/>
      <c r="D18" s="49"/>
      <c r="E18" s="28"/>
    </row>
    <row r="19" spans="1:12" ht="60" customHeight="1" x14ac:dyDescent="0.2">
      <c r="A19" s="3" t="s">
        <v>1</v>
      </c>
      <c r="B19" s="4" t="s">
        <v>2</v>
      </c>
      <c r="C19" s="5" t="s">
        <v>3</v>
      </c>
      <c r="D19" s="5" t="s">
        <v>4</v>
      </c>
      <c r="E19" s="29"/>
    </row>
    <row r="20" spans="1:12" ht="22.25" customHeight="1" x14ac:dyDescent="0.2">
      <c r="A20" s="3">
        <v>1</v>
      </c>
      <c r="B20" s="39" t="s">
        <v>42</v>
      </c>
      <c r="C20" s="5">
        <v>1</v>
      </c>
      <c r="D20" s="5">
        <v>1.62</v>
      </c>
      <c r="E20" s="30"/>
      <c r="F20" s="27"/>
    </row>
    <row r="21" spans="1:12" ht="31.25" customHeight="1" x14ac:dyDescent="0.2">
      <c r="A21" s="3">
        <v>2</v>
      </c>
      <c r="B21" s="8" t="s">
        <v>41</v>
      </c>
      <c r="C21" s="7">
        <v>1</v>
      </c>
      <c r="D21" s="7">
        <v>1.23</v>
      </c>
      <c r="E21" s="26"/>
      <c r="F21" s="27"/>
      <c r="G21" s="11" t="s">
        <v>3</v>
      </c>
      <c r="H21" s="11" t="s">
        <v>10</v>
      </c>
      <c r="I21" s="12" t="s">
        <v>11</v>
      </c>
      <c r="J21" s="12" t="s">
        <v>12</v>
      </c>
      <c r="K21" s="27"/>
      <c r="L21" s="27"/>
    </row>
    <row r="22" spans="1:12" s="9" customFormat="1" ht="22.25" customHeight="1" x14ac:dyDescent="0.2">
      <c r="A22" s="3">
        <v>3</v>
      </c>
      <c r="B22" s="6" t="s">
        <v>40</v>
      </c>
      <c r="C22" s="2">
        <v>1</v>
      </c>
      <c r="D22" s="2">
        <v>1.41</v>
      </c>
      <c r="E22" s="30"/>
      <c r="F22" s="27"/>
      <c r="G22" s="13">
        <v>1</v>
      </c>
      <c r="H22" s="13">
        <f>D28+D29</f>
        <v>0</v>
      </c>
      <c r="I22" s="13">
        <v>3</v>
      </c>
      <c r="J22" s="13">
        <v>5.76</v>
      </c>
      <c r="K22" s="27"/>
      <c r="L22" s="27"/>
    </row>
    <row r="23" spans="1:12" ht="22.25" customHeight="1" x14ac:dyDescent="0.2">
      <c r="A23" s="3">
        <v>4</v>
      </c>
      <c r="B23" s="8" t="s">
        <v>39</v>
      </c>
      <c r="C23" s="7">
        <v>1</v>
      </c>
      <c r="D23" s="7">
        <v>1.5</v>
      </c>
      <c r="E23" s="26"/>
      <c r="F23" s="27"/>
      <c r="G23" s="13"/>
      <c r="H23" s="13"/>
      <c r="I23" s="13"/>
      <c r="J23" s="13"/>
      <c r="K23" s="27"/>
      <c r="L23" s="27"/>
    </row>
    <row r="24" spans="1:12" s="9" customFormat="1" ht="22.25" customHeight="1" x14ac:dyDescent="0.2">
      <c r="A24" s="3">
        <v>5</v>
      </c>
      <c r="B24" s="41"/>
      <c r="C24" s="7"/>
      <c r="D24" s="7"/>
      <c r="E24" s="30"/>
      <c r="F24" s="27"/>
      <c r="G24" s="13"/>
      <c r="H24" s="13"/>
      <c r="I24" s="13"/>
      <c r="J24" s="13"/>
      <c r="K24" s="27"/>
      <c r="L24" s="27"/>
    </row>
    <row r="25" spans="1:12" ht="27.5" customHeight="1" x14ac:dyDescent="0.2">
      <c r="A25" s="3"/>
      <c r="B25" s="37"/>
      <c r="C25" s="2"/>
      <c r="D25" s="2"/>
      <c r="E25" s="26"/>
      <c r="F25" s="27"/>
      <c r="I25" s="10" t="s">
        <v>6</v>
      </c>
      <c r="J25" s="10">
        <f>J22+J23+J24</f>
        <v>5.76</v>
      </c>
      <c r="K25" s="27"/>
      <c r="L25" s="27"/>
    </row>
    <row r="26" spans="1:12" s="9" customFormat="1" ht="22.25" customHeight="1" x14ac:dyDescent="0.2">
      <c r="A26" s="3">
        <v>6</v>
      </c>
      <c r="B26" s="38"/>
      <c r="C26" s="7"/>
      <c r="D26" s="7"/>
      <c r="E26" s="30"/>
      <c r="F26" s="27"/>
      <c r="G26" s="27"/>
      <c r="H26" s="27"/>
      <c r="I26" s="27"/>
      <c r="J26" s="27"/>
      <c r="K26" s="27"/>
      <c r="L26" s="27"/>
    </row>
    <row r="27" spans="1:12" ht="22.25" customHeight="1" x14ac:dyDescent="0.2">
      <c r="A27" s="3">
        <v>7</v>
      </c>
      <c r="B27" s="6"/>
      <c r="C27" s="2"/>
      <c r="D27" s="2"/>
      <c r="E27" s="26"/>
      <c r="G27" s="14" t="s">
        <v>6</v>
      </c>
      <c r="H27" s="14" t="s">
        <v>7</v>
      </c>
      <c r="I27" s="14" t="s">
        <v>8</v>
      </c>
      <c r="J27" s="10" t="s">
        <v>9</v>
      </c>
      <c r="K27" s="27"/>
      <c r="L27" s="27"/>
    </row>
    <row r="28" spans="1:12" s="9" customFormat="1" ht="22.25" customHeight="1" x14ac:dyDescent="0.2">
      <c r="A28" s="3">
        <v>8</v>
      </c>
      <c r="B28" s="8"/>
      <c r="C28" s="7"/>
      <c r="D28" s="7"/>
      <c r="E28" s="30"/>
      <c r="F28" s="27"/>
      <c r="G28" s="16">
        <f>J25</f>
        <v>5.76</v>
      </c>
      <c r="H28" s="65">
        <f>I63</f>
        <v>1.01</v>
      </c>
      <c r="I28" s="16">
        <v>0.8</v>
      </c>
      <c r="J28" s="17">
        <f>G28*H28*I28</f>
        <v>4.6540799999999996</v>
      </c>
      <c r="K28" s="27"/>
      <c r="L28" s="27"/>
    </row>
    <row r="29" spans="1:12" ht="22.25" customHeight="1" x14ac:dyDescent="0.2">
      <c r="A29" s="3"/>
      <c r="B29" s="6"/>
      <c r="C29" s="2"/>
      <c r="D29" s="2"/>
      <c r="E29" s="26"/>
      <c r="H29" s="20" t="s">
        <v>43</v>
      </c>
      <c r="I29" s="20"/>
      <c r="J29" s="66" t="s">
        <v>49</v>
      </c>
      <c r="K29" s="27"/>
      <c r="L29" s="27"/>
    </row>
    <row r="30" spans="1:12" ht="22.25" customHeight="1" x14ac:dyDescent="0.2">
      <c r="A30" s="1"/>
      <c r="B30" s="1"/>
      <c r="C30" s="18" t="s">
        <v>5</v>
      </c>
      <c r="D30" s="19">
        <f>D20+D21+D22+D23+D24+D25+D27+D26+D28+D29</f>
        <v>5.76</v>
      </c>
      <c r="E30" s="31"/>
    </row>
    <row r="31" spans="1:12" x14ac:dyDescent="0.2">
      <c r="A31" s="26"/>
      <c r="B31" s="26"/>
      <c r="C31" s="26"/>
      <c r="D31" s="26"/>
      <c r="E31" s="26"/>
    </row>
    <row r="33" spans="1:18" x14ac:dyDescent="0.2">
      <c r="A33" s="49" t="s">
        <v>21</v>
      </c>
      <c r="B33" s="49"/>
      <c r="C33" s="49"/>
      <c r="D33" s="49"/>
      <c r="E33" s="28"/>
      <c r="G33" s="59" t="s">
        <v>36</v>
      </c>
      <c r="H33" s="60"/>
      <c r="I33" s="60"/>
      <c r="J33" s="60"/>
      <c r="K33" s="61"/>
      <c r="N33" s="32"/>
      <c r="O33" s="32"/>
      <c r="P33" s="32"/>
      <c r="Q33" s="32"/>
      <c r="R33" s="32"/>
    </row>
    <row r="34" spans="1:18" x14ac:dyDescent="0.2">
      <c r="A34" s="21" t="s">
        <v>13</v>
      </c>
      <c r="B34" s="21" t="s">
        <v>14</v>
      </c>
      <c r="C34" s="21" t="s">
        <v>20</v>
      </c>
      <c r="D34" s="21" t="s">
        <v>15</v>
      </c>
      <c r="E34" s="32"/>
      <c r="G34" s="21"/>
      <c r="H34" s="21"/>
      <c r="I34" s="21"/>
      <c r="J34" s="21"/>
      <c r="K34" s="21"/>
      <c r="N34" s="46"/>
      <c r="O34" s="48"/>
      <c r="P34" s="32"/>
      <c r="Q34" s="32"/>
      <c r="R34" s="46"/>
    </row>
    <row r="35" spans="1:18" x14ac:dyDescent="0.2">
      <c r="A35" s="43">
        <v>1</v>
      </c>
      <c r="B35" s="51" t="s">
        <v>44</v>
      </c>
      <c r="C35" s="22" t="s">
        <v>16</v>
      </c>
      <c r="D35" s="22">
        <v>30</v>
      </c>
      <c r="E35" s="43">
        <f>D35+D36+D37</f>
        <v>55</v>
      </c>
      <c r="G35" s="43">
        <v>1</v>
      </c>
      <c r="H35" s="51" t="s">
        <v>44</v>
      </c>
      <c r="I35" s="22" t="s">
        <v>16</v>
      </c>
      <c r="J35" s="22">
        <v>30</v>
      </c>
      <c r="K35" s="43">
        <f>J35+J36+J37</f>
        <v>55</v>
      </c>
      <c r="N35" s="46"/>
      <c r="O35" s="48"/>
      <c r="P35" s="32"/>
      <c r="Q35" s="32"/>
      <c r="R35" s="46"/>
    </row>
    <row r="36" spans="1:18" x14ac:dyDescent="0.2">
      <c r="A36" s="43"/>
      <c r="B36" s="51"/>
      <c r="C36" s="22" t="s">
        <v>17</v>
      </c>
      <c r="D36" s="22">
        <v>25</v>
      </c>
      <c r="E36" s="43"/>
      <c r="G36" s="43"/>
      <c r="H36" s="51"/>
      <c r="I36" s="22" t="s">
        <v>17</v>
      </c>
      <c r="J36" s="22">
        <v>25</v>
      </c>
      <c r="K36" s="43"/>
      <c r="N36" s="46"/>
      <c r="O36" s="48"/>
      <c r="P36" s="32"/>
      <c r="Q36" s="32"/>
      <c r="R36" s="46"/>
    </row>
    <row r="37" spans="1:18" x14ac:dyDescent="0.2">
      <c r="A37" s="43"/>
      <c r="B37" s="51"/>
      <c r="C37" s="22" t="s">
        <v>18</v>
      </c>
      <c r="D37" s="22"/>
      <c r="E37" s="43"/>
      <c r="G37" s="43"/>
      <c r="H37" s="51"/>
      <c r="I37" s="22" t="s">
        <v>18</v>
      </c>
      <c r="J37" s="22"/>
      <c r="K37" s="43"/>
      <c r="N37" s="46"/>
      <c r="O37" s="47"/>
      <c r="P37" s="32"/>
      <c r="Q37" s="32"/>
      <c r="R37" s="46"/>
    </row>
    <row r="38" spans="1:18" x14ac:dyDescent="0.2">
      <c r="A38" s="53">
        <v>2</v>
      </c>
      <c r="B38" s="56" t="s">
        <v>45</v>
      </c>
      <c r="C38" s="13" t="s">
        <v>16</v>
      </c>
      <c r="D38" s="13">
        <v>58</v>
      </c>
      <c r="E38" s="44">
        <f>D38+D39+D40+D41</f>
        <v>58</v>
      </c>
      <c r="G38" s="53">
        <v>2</v>
      </c>
      <c r="H38" s="56" t="s">
        <v>45</v>
      </c>
      <c r="I38" s="13" t="s">
        <v>16</v>
      </c>
      <c r="J38" s="13">
        <v>58</v>
      </c>
      <c r="K38" s="44">
        <f>J38+J39+J40+J41</f>
        <v>58</v>
      </c>
      <c r="N38" s="46"/>
      <c r="O38" s="47"/>
      <c r="P38" s="32"/>
      <c r="Q38" s="32"/>
      <c r="R38" s="46"/>
    </row>
    <row r="39" spans="1:18" x14ac:dyDescent="0.2">
      <c r="A39" s="54"/>
      <c r="B39" s="57"/>
      <c r="C39" s="21" t="s">
        <v>17</v>
      </c>
      <c r="D39" s="21"/>
      <c r="E39" s="44"/>
      <c r="G39" s="54"/>
      <c r="H39" s="57"/>
      <c r="I39" s="21" t="s">
        <v>17</v>
      </c>
      <c r="J39" s="21"/>
      <c r="K39" s="44"/>
      <c r="N39" s="46"/>
      <c r="O39" s="47"/>
      <c r="P39" s="32"/>
      <c r="Q39" s="32"/>
      <c r="R39" s="46"/>
    </row>
    <row r="40" spans="1:18" x14ac:dyDescent="0.2">
      <c r="A40" s="54"/>
      <c r="B40" s="57"/>
      <c r="C40" s="21" t="s">
        <v>18</v>
      </c>
      <c r="D40" s="21"/>
      <c r="E40" s="44"/>
      <c r="G40" s="54"/>
      <c r="H40" s="57"/>
      <c r="I40" s="21" t="s">
        <v>18</v>
      </c>
      <c r="J40" s="21"/>
      <c r="K40" s="44"/>
      <c r="N40" s="46"/>
      <c r="O40" s="47"/>
      <c r="P40" s="32"/>
      <c r="Q40" s="32"/>
      <c r="R40" s="46"/>
    </row>
    <row r="41" spans="1:18" x14ac:dyDescent="0.2">
      <c r="A41" s="55"/>
      <c r="B41" s="58"/>
      <c r="C41" s="21" t="s">
        <v>19</v>
      </c>
      <c r="D41" s="21"/>
      <c r="E41" s="44"/>
      <c r="G41" s="55"/>
      <c r="H41" s="58"/>
      <c r="I41" s="21" t="s">
        <v>19</v>
      </c>
      <c r="J41" s="21"/>
      <c r="K41" s="44"/>
      <c r="N41" s="46"/>
      <c r="O41" s="47"/>
      <c r="P41" s="32"/>
      <c r="Q41" s="32"/>
      <c r="R41" s="46"/>
    </row>
    <row r="42" spans="1:18" x14ac:dyDescent="0.2">
      <c r="A42" s="43">
        <v>3</v>
      </c>
      <c r="B42" s="52" t="s">
        <v>46</v>
      </c>
      <c r="C42" s="22" t="s">
        <v>16</v>
      </c>
      <c r="D42" s="22">
        <v>75</v>
      </c>
      <c r="E42" s="43">
        <f>D42+D43+D44</f>
        <v>75</v>
      </c>
      <c r="G42" s="43">
        <v>3</v>
      </c>
      <c r="H42" s="52" t="s">
        <v>46</v>
      </c>
      <c r="I42" s="22" t="s">
        <v>16</v>
      </c>
      <c r="J42" s="22">
        <v>75</v>
      </c>
      <c r="K42" s="43">
        <f>J42+J43+J44</f>
        <v>75</v>
      </c>
      <c r="N42" s="46"/>
      <c r="O42" s="46"/>
      <c r="P42" s="32"/>
      <c r="Q42" s="32"/>
      <c r="R42" s="46"/>
    </row>
    <row r="43" spans="1:18" x14ac:dyDescent="0.2">
      <c r="A43" s="43"/>
      <c r="B43" s="43"/>
      <c r="C43" s="22" t="s">
        <v>17</v>
      </c>
      <c r="D43" s="22"/>
      <c r="E43" s="43"/>
      <c r="G43" s="43"/>
      <c r="H43" s="43"/>
      <c r="I43" s="22" t="s">
        <v>17</v>
      </c>
      <c r="J43" s="22"/>
      <c r="K43" s="43"/>
      <c r="N43" s="46"/>
      <c r="O43" s="46"/>
      <c r="P43" s="32"/>
      <c r="Q43" s="32"/>
      <c r="R43" s="46"/>
    </row>
    <row r="44" spans="1:18" x14ac:dyDescent="0.2">
      <c r="A44" s="43"/>
      <c r="B44" s="43"/>
      <c r="C44" s="22" t="s">
        <v>18</v>
      </c>
      <c r="D44" s="22"/>
      <c r="E44" s="43"/>
      <c r="G44" s="43"/>
      <c r="H44" s="43"/>
      <c r="I44" s="22" t="s">
        <v>18</v>
      </c>
      <c r="J44" s="22"/>
      <c r="K44" s="43"/>
      <c r="N44" s="46"/>
      <c r="O44" s="47"/>
      <c r="P44" s="32"/>
      <c r="Q44" s="32"/>
      <c r="R44" s="46"/>
    </row>
    <row r="45" spans="1:18" x14ac:dyDescent="0.2">
      <c r="A45" s="45">
        <v>4</v>
      </c>
      <c r="B45" s="52" t="s">
        <v>47</v>
      </c>
      <c r="C45" s="13" t="s">
        <v>16</v>
      </c>
      <c r="D45" s="13">
        <v>65</v>
      </c>
      <c r="E45" s="45">
        <f>D45+D46+D47</f>
        <v>65</v>
      </c>
      <c r="G45" s="45">
        <v>4</v>
      </c>
      <c r="H45" s="52" t="s">
        <v>47</v>
      </c>
      <c r="I45" s="13" t="s">
        <v>16</v>
      </c>
      <c r="J45" s="13">
        <v>65</v>
      </c>
      <c r="K45" s="45">
        <f>J45+J46+J47</f>
        <v>65</v>
      </c>
      <c r="N45" s="46"/>
      <c r="O45" s="46"/>
      <c r="P45" s="32"/>
      <c r="Q45" s="32"/>
      <c r="R45" s="46"/>
    </row>
    <row r="46" spans="1:18" x14ac:dyDescent="0.2">
      <c r="A46" s="45"/>
      <c r="B46" s="43"/>
      <c r="C46" s="13" t="s">
        <v>17</v>
      </c>
      <c r="D46" s="13"/>
      <c r="E46" s="45"/>
      <c r="G46" s="45"/>
      <c r="H46" s="43"/>
      <c r="I46" s="13" t="s">
        <v>17</v>
      </c>
      <c r="J46" s="13"/>
      <c r="K46" s="45"/>
      <c r="N46" s="46"/>
      <c r="O46" s="46"/>
      <c r="P46" s="32"/>
      <c r="Q46" s="32"/>
      <c r="R46" s="46"/>
    </row>
    <row r="47" spans="1:18" x14ac:dyDescent="0.2">
      <c r="A47" s="45"/>
      <c r="B47" s="43"/>
      <c r="C47" s="13" t="s">
        <v>18</v>
      </c>
      <c r="D47" s="13"/>
      <c r="E47" s="45"/>
      <c r="G47" s="45"/>
      <c r="H47" s="43"/>
      <c r="I47" s="13" t="s">
        <v>18</v>
      </c>
      <c r="J47" s="13"/>
      <c r="K47" s="45"/>
      <c r="N47" s="46"/>
      <c r="O47" s="47"/>
      <c r="P47" s="32"/>
      <c r="Q47" s="32"/>
      <c r="R47" s="46"/>
    </row>
    <row r="48" spans="1:18" x14ac:dyDescent="0.2">
      <c r="A48" s="43">
        <v>5</v>
      </c>
      <c r="B48" s="52" t="s">
        <v>48</v>
      </c>
      <c r="C48" s="22" t="s">
        <v>16</v>
      </c>
      <c r="D48" s="22">
        <v>30</v>
      </c>
      <c r="E48" s="43">
        <f>D48+D49</f>
        <v>85</v>
      </c>
      <c r="G48" s="43">
        <v>5</v>
      </c>
      <c r="H48" s="52" t="s">
        <v>48</v>
      </c>
      <c r="I48" s="22" t="s">
        <v>16</v>
      </c>
      <c r="J48" s="22">
        <v>75</v>
      </c>
      <c r="K48" s="43">
        <f>J48+J49</f>
        <v>75</v>
      </c>
      <c r="N48" s="46"/>
      <c r="O48" s="46"/>
      <c r="P48" s="32"/>
      <c r="Q48" s="32"/>
      <c r="R48" s="46"/>
    </row>
    <row r="49" spans="1:18" x14ac:dyDescent="0.2">
      <c r="A49" s="43"/>
      <c r="B49" s="43"/>
      <c r="C49" s="22" t="s">
        <v>18</v>
      </c>
      <c r="D49" s="22">
        <v>55</v>
      </c>
      <c r="E49" s="43"/>
      <c r="G49" s="43"/>
      <c r="H49" s="43"/>
      <c r="I49" s="22" t="s">
        <v>18</v>
      </c>
      <c r="J49" s="22"/>
      <c r="K49" s="43"/>
      <c r="N49" s="32"/>
      <c r="O49" s="42"/>
      <c r="P49" s="32"/>
      <c r="Q49" s="32"/>
      <c r="R49" s="32"/>
    </row>
    <row r="50" spans="1:18" x14ac:dyDescent="0.2">
      <c r="A50" s="33"/>
      <c r="B50" s="40"/>
      <c r="C50" s="33"/>
      <c r="D50" s="33"/>
      <c r="E50" s="33"/>
      <c r="G50" s="33"/>
      <c r="H50" s="40"/>
      <c r="I50" s="33"/>
      <c r="J50" s="33"/>
      <c r="K50" s="33"/>
      <c r="N50" s="46"/>
      <c r="O50" s="47"/>
      <c r="P50" s="32"/>
      <c r="Q50" s="32"/>
      <c r="R50" s="46"/>
    </row>
    <row r="51" spans="1:18" x14ac:dyDescent="0.2">
      <c r="N51" s="46"/>
      <c r="O51" s="46"/>
      <c r="P51" s="32"/>
      <c r="Q51" s="32"/>
      <c r="R51" s="46"/>
    </row>
    <row r="52" spans="1:18" x14ac:dyDescent="0.2">
      <c r="A52" s="62" t="s">
        <v>22</v>
      </c>
      <c r="B52" s="63"/>
      <c r="C52" s="63"/>
      <c r="D52" s="64"/>
      <c r="E52" s="35"/>
      <c r="G52" s="62"/>
      <c r="H52" s="63"/>
      <c r="I52" s="63"/>
      <c r="J52" s="63"/>
      <c r="K52" s="64"/>
      <c r="N52" s="46"/>
      <c r="O52" s="46"/>
      <c r="P52" s="32"/>
      <c r="Q52" s="32"/>
      <c r="R52" s="46"/>
    </row>
    <row r="53" spans="1:18" x14ac:dyDescent="0.2">
      <c r="A53" s="13" t="s">
        <v>23</v>
      </c>
      <c r="B53" s="13" t="s">
        <v>24</v>
      </c>
      <c r="C53" s="13" t="s">
        <v>25</v>
      </c>
      <c r="D53" s="13" t="s">
        <v>26</v>
      </c>
      <c r="E53" s="34" t="s">
        <v>37</v>
      </c>
      <c r="G53" s="13" t="s">
        <v>23</v>
      </c>
      <c r="H53" s="13" t="s">
        <v>24</v>
      </c>
      <c r="I53" s="13" t="s">
        <v>25</v>
      </c>
      <c r="J53" s="13" t="s">
        <v>26</v>
      </c>
      <c r="K53" s="34" t="s">
        <v>37</v>
      </c>
    </row>
    <row r="54" spans="1:18" x14ac:dyDescent="0.2">
      <c r="A54" s="22" t="s">
        <v>27</v>
      </c>
      <c r="B54" s="22">
        <f>D61+D45+D42+D38+D35+D48</f>
        <v>258</v>
      </c>
      <c r="C54" s="22">
        <f>D36+D39+D43+D46+D49</f>
        <v>80</v>
      </c>
      <c r="D54" s="22">
        <f>D37+D40+D44+D47+F45</f>
        <v>0</v>
      </c>
      <c r="E54" s="33">
        <f>B54+C54+D54</f>
        <v>338</v>
      </c>
      <c r="G54" s="22" t="s">
        <v>27</v>
      </c>
      <c r="H54" s="22">
        <f>J35+J38+J48+J42+J45</f>
        <v>303</v>
      </c>
      <c r="I54" s="22">
        <f>J39+J43+J49</f>
        <v>0</v>
      </c>
      <c r="J54" s="22">
        <v>0</v>
      </c>
      <c r="K54" s="33">
        <f>H54+I54+J54</f>
        <v>303</v>
      </c>
    </row>
    <row r="55" spans="1:18" x14ac:dyDescent="0.2">
      <c r="A55" s="13" t="s">
        <v>28</v>
      </c>
      <c r="B55" s="23">
        <f>B54/F59</f>
        <v>0.76331360946745563</v>
      </c>
      <c r="C55" s="23">
        <f>C54/F59</f>
        <v>0.23668639053254437</v>
      </c>
      <c r="D55" s="23">
        <f>D54/F59</f>
        <v>0</v>
      </c>
      <c r="E55" s="36"/>
      <c r="G55" s="13" t="s">
        <v>28</v>
      </c>
      <c r="H55" s="23">
        <f>H54/L61</f>
        <v>1</v>
      </c>
      <c r="I55" s="23">
        <f>I54/L61</f>
        <v>0</v>
      </c>
      <c r="J55" s="23">
        <f>J54/L61</f>
        <v>0</v>
      </c>
      <c r="K55" s="36"/>
    </row>
    <row r="56" spans="1:18" x14ac:dyDescent="0.2">
      <c r="A56" s="22" t="s">
        <v>29</v>
      </c>
      <c r="B56" s="22">
        <v>1</v>
      </c>
      <c r="C56" s="22">
        <v>1.1000000000000001</v>
      </c>
      <c r="D56" s="22">
        <v>1.2</v>
      </c>
      <c r="E56" s="33"/>
      <c r="G56" s="22" t="s">
        <v>29</v>
      </c>
      <c r="H56" s="22">
        <v>1</v>
      </c>
      <c r="I56" s="22">
        <v>1.1000000000000001</v>
      </c>
      <c r="J56" s="22">
        <v>1.2</v>
      </c>
      <c r="K56" s="33"/>
    </row>
    <row r="58" spans="1:18" x14ac:dyDescent="0.2">
      <c r="A58" s="15" t="s">
        <v>29</v>
      </c>
      <c r="B58" s="15" t="s">
        <v>30</v>
      </c>
      <c r="C58" s="15" t="s">
        <v>31</v>
      </c>
      <c r="D58" s="15" t="s">
        <v>32</v>
      </c>
      <c r="E58" s="15"/>
      <c r="F58" s="15" t="s">
        <v>34</v>
      </c>
    </row>
    <row r="59" spans="1:18" x14ac:dyDescent="0.2">
      <c r="A59" s="24">
        <f>B55*B56+C55*C56+D55*D56</f>
        <v>1.0236686390532546</v>
      </c>
      <c r="B59" s="21">
        <v>0</v>
      </c>
      <c r="C59" s="21">
        <v>5</v>
      </c>
      <c r="D59" s="21">
        <v>300</v>
      </c>
      <c r="E59" s="21">
        <v>6</v>
      </c>
      <c r="F59" s="21">
        <f>E54</f>
        <v>338</v>
      </c>
    </row>
    <row r="60" spans="1:18" x14ac:dyDescent="0.2">
      <c r="G60" s="15" t="s">
        <v>29</v>
      </c>
      <c r="H60" s="15" t="s">
        <v>30</v>
      </c>
      <c r="I60" s="15" t="s">
        <v>31</v>
      </c>
      <c r="J60" s="15" t="s">
        <v>32</v>
      </c>
      <c r="K60" s="15" t="s">
        <v>33</v>
      </c>
      <c r="L60" s="15" t="s">
        <v>34</v>
      </c>
    </row>
    <row r="61" spans="1:18" x14ac:dyDescent="0.2">
      <c r="B61" s="10" t="s">
        <v>7</v>
      </c>
      <c r="C61" s="25">
        <f>((F59*A59+B59)*6)/(C59*D59)</f>
        <v>1.3840000000000003</v>
      </c>
      <c r="G61" s="24">
        <f>H55*H56+I55*I56+J55*J56+K55*K56</f>
        <v>1</v>
      </c>
      <c r="H61" s="21">
        <v>0</v>
      </c>
      <c r="I61" s="21">
        <v>6</v>
      </c>
      <c r="J61" s="21">
        <v>300</v>
      </c>
      <c r="K61" s="21">
        <v>6</v>
      </c>
      <c r="L61" s="21">
        <v>303</v>
      </c>
    </row>
    <row r="63" spans="1:18" x14ac:dyDescent="0.2">
      <c r="H63" s="10" t="s">
        <v>7</v>
      </c>
      <c r="I63" s="25">
        <f>((L61*G61+H61)*6)/(I61*J61)</f>
        <v>1.01</v>
      </c>
    </row>
  </sheetData>
  <mergeCells count="55">
    <mergeCell ref="K45:K47"/>
    <mergeCell ref="A52:D52"/>
    <mergeCell ref="G52:K52"/>
    <mergeCell ref="G33:K33"/>
    <mergeCell ref="H35:H37"/>
    <mergeCell ref="K35:K37"/>
    <mergeCell ref="H48:H49"/>
    <mergeCell ref="K48:K49"/>
    <mergeCell ref="G35:G37"/>
    <mergeCell ref="G48:G49"/>
    <mergeCell ref="H42:H44"/>
    <mergeCell ref="K42:K44"/>
    <mergeCell ref="H45:H47"/>
    <mergeCell ref="G38:G41"/>
    <mergeCell ref="H38:H41"/>
    <mergeCell ref="K38:K41"/>
    <mergeCell ref="G45:G47"/>
    <mergeCell ref="G42:G44"/>
    <mergeCell ref="A1:D1"/>
    <mergeCell ref="A15:D15"/>
    <mergeCell ref="A35:A37"/>
    <mergeCell ref="B35:B37"/>
    <mergeCell ref="A33:D33"/>
    <mergeCell ref="B45:B47"/>
    <mergeCell ref="A45:A47"/>
    <mergeCell ref="B48:B49"/>
    <mergeCell ref="A18:D18"/>
    <mergeCell ref="A38:A41"/>
    <mergeCell ref="B38:B41"/>
    <mergeCell ref="A48:A49"/>
    <mergeCell ref="B42:B44"/>
    <mergeCell ref="A42:A44"/>
    <mergeCell ref="O41:O43"/>
    <mergeCell ref="R41:R43"/>
    <mergeCell ref="N44:N46"/>
    <mergeCell ref="O44:O46"/>
    <mergeCell ref="R44:R46"/>
    <mergeCell ref="N34:N36"/>
    <mergeCell ref="O34:O36"/>
    <mergeCell ref="R34:R36"/>
    <mergeCell ref="N37:N40"/>
    <mergeCell ref="O37:O40"/>
    <mergeCell ref="R37:R40"/>
    <mergeCell ref="E35:E37"/>
    <mergeCell ref="E38:E41"/>
    <mergeCell ref="E42:E44"/>
    <mergeCell ref="E45:E47"/>
    <mergeCell ref="E48:E49"/>
    <mergeCell ref="N50:N52"/>
    <mergeCell ref="O50:O52"/>
    <mergeCell ref="R50:R52"/>
    <mergeCell ref="N47:N48"/>
    <mergeCell ref="O47:O48"/>
    <mergeCell ref="R47:R48"/>
    <mergeCell ref="N41:N43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</dc:creator>
  <cp:lastModifiedBy>Анна Мастакова</cp:lastModifiedBy>
  <dcterms:created xsi:type="dcterms:W3CDTF">2015-06-05T18:19:34Z</dcterms:created>
  <dcterms:modified xsi:type="dcterms:W3CDTF">2024-04-01T12:17:05Z</dcterms:modified>
</cp:coreProperties>
</file>