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Раскладка" sheetId="1" state="visible" r:id="rId1"/>
    <sheet name="таблица каллорийности" sheetId="2" state="visible" r:id="rId2"/>
    <sheet name="таблица каллорийности2" sheetId="3" state="visible" r:id="rId3"/>
  </sheets>
  <definedNames>
    <definedName name="Z_3D01CD77_BE12_4A9F_BCC2_D842379D598E_.wvu.FilterData" localSheetId="0" hidden="1">'Раскладка'!$N$7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76" authorId="0">
      <text>
        <r>
          <rPr>
            <sz val="9"/>
            <rFont val="Tahoma"/>
          </rPr>
          <t xml:space="preserve">Дневная калорийность
</t>
        </r>
      </text>
    </comment>
    <comment ref="G177" authorId="0">
      <text>
        <r>
          <rPr>
            <sz val="9"/>
            <rFont val="Tahoma"/>
          </rPr>
          <t xml:space="preserve">Процент от дневной нормы
======</t>
        </r>
      </text>
    </comment>
    <comment ref="G345" authorId="0">
      <text>
        <r>
          <rPr>
            <sz val="9"/>
            <rFont val="Tahoma"/>
          </rPr>
          <t xml:space="preserve">Дневная калорийность
</t>
        </r>
      </text>
    </comment>
    <comment ref="G346" authorId="0">
      <text>
        <r>
          <rPr>
            <sz val="9"/>
            <rFont val="Tahoma"/>
          </rPr>
          <t xml:space="preserve">Процент от дневной нормы
======</t>
        </r>
      </text>
    </comment>
    <comment ref="G5" authorId="0">
      <text>
        <r>
          <rPr>
            <sz val="9"/>
            <rFont val="Tahoma"/>
          </rPr>
          <t xml:space="preserve">Дневная калорийность
</t>
        </r>
      </text>
    </comment>
    <comment ref="G6" authorId="0">
      <text>
        <r>
          <rPr>
            <sz val="9"/>
            <rFont val="Tahoma"/>
          </rPr>
          <t xml:space="preserve">Процент от дневной нормы
======</t>
        </r>
      </text>
    </comment>
  </commentList>
</comments>
</file>

<file path=xl/sharedStrings.xml><?xml version="1.0" encoding="utf-8"?>
<sst xmlns="http://schemas.openxmlformats.org/spreadsheetml/2006/main" count="390" uniqueCount="390">
  <si>
    <t xml:space="preserve">Кольский п-ов. </t>
  </si>
  <si>
    <t xml:space="preserve">Массовая доля в продукте на 100г.</t>
  </si>
  <si>
    <t xml:space="preserve">Массовая доля в порции</t>
  </si>
  <si>
    <t xml:space="preserve">Кол. человек:</t>
  </si>
  <si>
    <t xml:space="preserve">примечания,
фасовка,
особннности,
рекомендации</t>
  </si>
  <si>
    <t>Продукт</t>
  </si>
  <si>
    <r>
      <rPr>
        <b/>
        <sz val="11"/>
        <color theme="1"/>
        <rFont val="Calibri"/>
      </rPr>
      <t xml:space="preserve">Порция
</t>
    </r>
    <r>
      <rPr>
        <b val="false"/>
        <sz val="11"/>
        <color theme="1"/>
        <rFont val="Calibri"/>
      </rPr>
      <t>(г/чел)</t>
    </r>
  </si>
  <si>
    <r>
      <rPr>
        <b/>
        <sz val="11"/>
        <color theme="1"/>
        <rFont val="Calibri"/>
      </rPr>
      <t xml:space="preserve">Калорийность
на 100г.
</t>
    </r>
    <r>
      <rPr>
        <b val="false"/>
        <sz val="11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</si>
  <si>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
</t>
    </r>
    <r>
      <rPr>
        <b val="false"/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</si>
  <si>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Жиры
</t>
    </r>
    <r>
      <rPr>
        <b val="false"/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</si>
  <si>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Углеводы
</t>
    </r>
    <r>
      <rPr>
        <b val="false"/>
        <sz val="11"/>
        <color theme="1"/>
        <rFont val="Calibri"/>
      </rPr>
      <t>(г.)</t>
    </r>
  </si>
  <si>
    <r>
      <rPr>
        <b/>
        <sz val="10"/>
        <color theme="1"/>
        <rFont val="Calibri"/>
      </rPr>
      <t xml:space="preserve">Калорийность порции
</t>
    </r>
    <r>
      <rPr>
        <b val="false"/>
        <sz val="10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</si>
  <si>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 порции
</t>
    </r>
    <r>
      <rPr>
        <b val="false"/>
        <sz val="11"/>
        <color theme="1"/>
        <rFont val="Calibri"/>
      </rPr>
      <t>(г.)</t>
    </r>
  </si>
  <si>
    <t xml:space="preserve">Жиры порции
(г.)</t>
  </si>
  <si>
    <t xml:space="preserve">Углеводы порции
(г.)</t>
  </si>
  <si>
    <r>
      <rPr>
        <b/>
        <sz val="11"/>
        <color theme="1"/>
        <rFont val="Calibri"/>
      </rPr>
      <t xml:space="preserve">Вес порции на 1 чел
</t>
    </r>
    <r>
      <rPr>
        <b val="false"/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</si>
  <si>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Вес на группу,
</t>
    </r>
    <r>
      <rPr>
        <b val="false"/>
        <sz val="11"/>
        <color theme="1"/>
        <rFont val="Calibri"/>
      </rPr>
      <t xml:space="preserve">( г.)</t>
    </r>
  </si>
  <si>
    <t xml:space="preserve">ДЕНЬ 1</t>
  </si>
  <si>
    <r>
      <rPr>
        <b/>
        <sz val="11"/>
        <color theme="1"/>
        <rFont val="Calibri"/>
      </rPr>
      <t xml:space="preserve">Завтрак </t>
    </r>
    <r>
      <rPr>
        <b/>
        <sz val="11"/>
        <color indexed="2"/>
        <rFont val="Calibri"/>
      </rPr>
      <t>~</t>
    </r>
    <r>
      <rPr>
        <b val="false"/>
        <sz val="11"/>
        <color indexed="2"/>
        <rFont val="Calibri"/>
      </rPr>
      <t xml:space="preserve">25% от дневной нормы</t>
    </r>
  </si>
  <si>
    <t xml:space="preserve">Овсянные хлопья(быстро)</t>
  </si>
  <si>
    <t>сгущенка</t>
  </si>
  <si>
    <t>сухофрукты</t>
  </si>
  <si>
    <t xml:space="preserve">хлебцы(криспи 2шт)</t>
  </si>
  <si>
    <t xml:space="preserve">сыр твердый(белебеевский)</t>
  </si>
  <si>
    <t xml:space="preserve">сладкое(халва ротфронт 1 шт)</t>
  </si>
  <si>
    <t>чай</t>
  </si>
  <si>
    <r>
      <rPr>
        <b/>
        <sz val="11"/>
        <color theme="1"/>
        <rFont val="Calibri"/>
      </rPr>
      <t xml:space="preserve">Обед  </t>
    </r>
    <r>
      <rPr>
        <b val="false"/>
        <sz val="11"/>
        <color indexed="2"/>
        <rFont val="Calibri"/>
      </rPr>
      <t xml:space="preserve">~25% от дневной нормы</t>
    </r>
  </si>
  <si>
    <t xml:space="preserve">сладкое(батончик ротфронт 2шт)</t>
  </si>
  <si>
    <t xml:space="preserve">Колбаса копч. брауншвейг</t>
  </si>
  <si>
    <t xml:space="preserve">сыр твердый</t>
  </si>
  <si>
    <t>Пастила</t>
  </si>
  <si>
    <r>
      <rPr>
        <b/>
        <sz val="11"/>
        <color theme="1"/>
        <rFont val="Calibri"/>
      </rPr>
      <t>Перекус</t>
    </r>
    <r>
      <rPr>
        <b val="false"/>
        <sz val="11"/>
        <color indexed="2"/>
        <rFont val="Calibri"/>
      </rPr>
      <t xml:space="preserve">  ~15% от дневной нормы</t>
    </r>
  </si>
  <si>
    <t xml:space="preserve">щербет (Азовский)</t>
  </si>
  <si>
    <r>
      <rPr>
        <b/>
        <sz val="11"/>
        <color theme="1"/>
        <rFont val="Calibri"/>
      </rPr>
      <t xml:space="preserve">Ужин  </t>
    </r>
    <r>
      <rPr>
        <b val="false"/>
        <sz val="11"/>
        <color indexed="2"/>
        <rFont val="Calibri"/>
      </rPr>
      <t xml:space="preserve"> ~35% от дневной нормы</t>
    </r>
  </si>
  <si>
    <t>Макароны(шебекинск)</t>
  </si>
  <si>
    <t xml:space="preserve">мясо сухое(курица)</t>
  </si>
  <si>
    <t>лемон</t>
  </si>
  <si>
    <t>чеснок</t>
  </si>
  <si>
    <t xml:space="preserve">Соотношение долей:</t>
  </si>
  <si>
    <r>
      <rPr>
        <b/>
        <sz val="11"/>
        <color indexed="7"/>
        <rFont val="Calibri"/>
      </rPr>
      <t xml:space="preserve">должно стремиться к</t>
    </r>
    <r>
      <rPr>
        <sz val="11"/>
        <color theme="1"/>
        <rFont val="Calibri"/>
      </rPr>
      <t xml:space="preserve">  </t>
    </r>
    <r>
      <rPr>
        <sz val="11"/>
        <color indexed="2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indexed="2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indexed="2"/>
        <rFont val="Calibri"/>
      </rPr>
      <t>4</t>
    </r>
    <r>
      <rPr>
        <sz val="11"/>
        <color theme="1"/>
        <rFont val="Calibri"/>
      </rPr>
      <t xml:space="preserve"> </t>
    </r>
  </si>
  <si>
    <t xml:space="preserve">ДЕНЬ 2</t>
  </si>
  <si>
    <t>пшенка</t>
  </si>
  <si>
    <t xml:space="preserve">Сухое молоко</t>
  </si>
  <si>
    <t>Хлебцы</t>
  </si>
  <si>
    <r>
      <rPr>
        <b/>
        <sz val="11"/>
        <color theme="1"/>
        <rFont val="Calibri"/>
      </rPr>
      <t>Обед</t>
    </r>
    <r>
      <rPr>
        <b val="false"/>
        <sz val="11"/>
        <color indexed="2"/>
        <rFont val="Calibri"/>
      </rPr>
      <t xml:space="preserve">  ~25% от дневной нормы</t>
    </r>
  </si>
  <si>
    <t>хлебцы</t>
  </si>
  <si>
    <t xml:space="preserve">печенье юбилейное</t>
  </si>
  <si>
    <t>Козинак</t>
  </si>
  <si>
    <r>
      <rPr>
        <b/>
        <sz val="11"/>
        <color theme="1"/>
        <rFont val="Calibri"/>
      </rPr>
      <t>Ужин</t>
    </r>
    <r>
      <rPr>
        <b val="false"/>
        <sz val="11"/>
        <color indexed="2"/>
        <rFont val="Calibri"/>
      </rPr>
      <t xml:space="preserve">   ~35% от дневной нормы</t>
    </r>
  </si>
  <si>
    <t>гречка</t>
  </si>
  <si>
    <t xml:space="preserve">Мясо сушенное</t>
  </si>
  <si>
    <t xml:space="preserve">сухие овощи</t>
  </si>
  <si>
    <t xml:space="preserve">ДЕНЬ 3</t>
  </si>
  <si>
    <r>
      <rPr>
        <b/>
        <sz val="11"/>
        <color theme="1"/>
        <rFont val="Calibri"/>
      </rPr>
      <t>Завтрак</t>
    </r>
    <r>
      <rPr>
        <b/>
        <sz val="11"/>
        <color indexed="2"/>
        <rFont val="Calibri"/>
      </rPr>
      <t xml:space="preserve"> ~</t>
    </r>
    <r>
      <rPr>
        <b val="false"/>
        <sz val="11"/>
        <color indexed="2"/>
        <rFont val="Calibri"/>
      </rPr>
      <t xml:space="preserve">25% от дневной нормы</t>
    </r>
  </si>
  <si>
    <t xml:space="preserve">гречневые хлопья</t>
  </si>
  <si>
    <r>
      <rPr>
        <b/>
        <sz val="11"/>
        <color theme="1"/>
        <rFont val="Calibri"/>
      </rPr>
      <t xml:space="preserve">Обед </t>
    </r>
    <r>
      <rPr>
        <b val="false"/>
        <sz val="11"/>
        <color indexed="2"/>
        <rFont val="Calibri"/>
      </rPr>
      <t xml:space="preserve"> ~25% от дневной нормы</t>
    </r>
  </si>
  <si>
    <r>
      <rPr>
        <b/>
        <sz val="11"/>
        <color theme="1"/>
        <rFont val="Calibri"/>
      </rPr>
      <t xml:space="preserve">Перекус  </t>
    </r>
    <r>
      <rPr>
        <b val="false"/>
        <sz val="11"/>
        <color indexed="2"/>
        <rFont val="Calibri"/>
      </rPr>
      <t xml:space="preserve"> ~15% от дневной нормы</t>
    </r>
  </si>
  <si>
    <t>Щерберт(Азовский)</t>
  </si>
  <si>
    <r>
      <rPr>
        <b/>
        <sz val="11"/>
        <color theme="1"/>
        <rFont val="Calibri"/>
      </rPr>
      <t xml:space="preserve">Ужин  </t>
    </r>
    <r>
      <rPr>
        <b val="false"/>
        <sz val="11"/>
        <color indexed="2"/>
        <rFont val="Calibri"/>
      </rPr>
      <t xml:space="preserve">  ~35% от дневной нормы</t>
    </r>
  </si>
  <si>
    <t>рис</t>
  </si>
  <si>
    <t xml:space="preserve">Колбаса копч.</t>
  </si>
  <si>
    <t>сладкое(батончики)</t>
  </si>
  <si>
    <t xml:space="preserve">ДЕНЬ 4</t>
  </si>
  <si>
    <t xml:space="preserve">Овсянные хлопья</t>
  </si>
  <si>
    <r>
      <rPr>
        <b/>
        <sz val="11"/>
        <color theme="1"/>
        <rFont val="Calibri"/>
      </rPr>
      <t>Перекус</t>
    </r>
    <r>
      <rPr>
        <b/>
        <i/>
        <sz val="11"/>
        <color indexed="2"/>
        <rFont val="Calibri"/>
      </rPr>
      <t xml:space="preserve">  </t>
    </r>
    <r>
      <rPr>
        <b val="false"/>
        <sz val="11"/>
        <color indexed="2"/>
        <rFont val="Calibri"/>
      </rPr>
      <t xml:space="preserve">~15% от дневной нормы</t>
    </r>
  </si>
  <si>
    <t>Чечевица</t>
  </si>
  <si>
    <t xml:space="preserve">ДЕНЬ 5</t>
  </si>
  <si>
    <t xml:space="preserve">ДЕНЬ 6</t>
  </si>
  <si>
    <t xml:space="preserve">ДЕНЬ 7</t>
  </si>
  <si>
    <t xml:space="preserve">ДЕНЬ 8</t>
  </si>
  <si>
    <t xml:space="preserve">ДЕНЬ 9</t>
  </si>
  <si>
    <t xml:space="preserve">Резервный день завхоза</t>
  </si>
  <si>
    <t>Завтрак</t>
  </si>
  <si>
    <t xml:space="preserve">Обед  </t>
  </si>
  <si>
    <r>
      <rPr>
        <b/>
        <sz val="11"/>
        <color theme="1"/>
        <rFont val="Calibri"/>
      </rPr>
      <t>Перекус</t>
    </r>
    <r>
      <rPr>
        <b/>
        <i/>
        <sz val="11"/>
        <color indexed="2"/>
        <rFont val="Calibri"/>
      </rPr>
      <t xml:space="preserve">  </t>
    </r>
  </si>
  <si>
    <r>
      <rPr>
        <b/>
        <sz val="11"/>
        <color theme="1"/>
        <rFont val="Calibri"/>
      </rPr>
      <t>Ужин</t>
    </r>
    <r>
      <rPr>
        <b val="false"/>
        <sz val="11"/>
        <color indexed="2"/>
        <rFont val="Calibri"/>
      </rPr>
      <t xml:space="preserve">   </t>
    </r>
  </si>
  <si>
    <t xml:space="preserve">Наименование продукта</t>
  </si>
  <si>
    <t>белки</t>
  </si>
  <si>
    <t>жиры</t>
  </si>
  <si>
    <t>углеводы</t>
  </si>
  <si>
    <t xml:space="preserve">ккал,100 гр</t>
  </si>
  <si>
    <t xml:space="preserve">Порция на 1 чел</t>
  </si>
  <si>
    <t xml:space="preserve">Тушенка говяж</t>
  </si>
  <si>
    <t xml:space="preserve">Тушенка свин</t>
  </si>
  <si>
    <t xml:space="preserve">Мясо сублим</t>
  </si>
  <si>
    <t xml:space="preserve">Мясо соевое</t>
  </si>
  <si>
    <t xml:space="preserve">Колбаса с/к</t>
  </si>
  <si>
    <t xml:space="preserve">корейка копч</t>
  </si>
  <si>
    <t xml:space="preserve">суп конц с мяс</t>
  </si>
  <si>
    <t xml:space="preserve">сливки сухие</t>
  </si>
  <si>
    <t xml:space="preserve">молоко сухое</t>
  </si>
  <si>
    <t xml:space="preserve">мол сгущ с сах</t>
  </si>
  <si>
    <t xml:space="preserve">сыр жирн 50%</t>
  </si>
  <si>
    <t xml:space="preserve">яичный порошок</t>
  </si>
  <si>
    <t xml:space="preserve">масло слив топл</t>
  </si>
  <si>
    <t xml:space="preserve">масло слив</t>
  </si>
  <si>
    <t xml:space="preserve">сало свинное</t>
  </si>
  <si>
    <t xml:space="preserve">сухари черн</t>
  </si>
  <si>
    <t xml:space="preserve">сухари бел</t>
  </si>
  <si>
    <t>печенье</t>
  </si>
  <si>
    <t>макароны</t>
  </si>
  <si>
    <t>манка</t>
  </si>
  <si>
    <t>овсянка</t>
  </si>
  <si>
    <t>пшено</t>
  </si>
  <si>
    <t xml:space="preserve">картоф пюре</t>
  </si>
  <si>
    <t>соль</t>
  </si>
  <si>
    <t xml:space="preserve">лук репчатый</t>
  </si>
  <si>
    <t>сахар</t>
  </si>
  <si>
    <t>халва</t>
  </si>
  <si>
    <t xml:space="preserve">шоколад молочн</t>
  </si>
  <si>
    <t xml:space="preserve">какао порошок</t>
  </si>
  <si>
    <t xml:space="preserve">орехи грецки</t>
  </si>
  <si>
    <t xml:space="preserve">Наименование продуктов</t>
  </si>
  <si>
    <t xml:space="preserve">Усвояемая съедобная часть из 100 г продукта, г</t>
  </si>
  <si>
    <t xml:space="preserve">Калорийность, ккал.</t>
  </si>
  <si>
    <t>Белки</t>
  </si>
  <si>
    <t>Жиры</t>
  </si>
  <si>
    <t>Углеводы</t>
  </si>
  <si>
    <t xml:space="preserve">Хлебобулочные изделия</t>
  </si>
  <si>
    <t xml:space="preserve">Хлеб ржаной</t>
  </si>
  <si>
    <t xml:space="preserve">Хлеб пшеничный, грубый</t>
  </si>
  <si>
    <t xml:space="preserve">Хлеб пшеничный, лучший</t>
  </si>
  <si>
    <t xml:space="preserve">Булки городские</t>
  </si>
  <si>
    <t>Батоны</t>
  </si>
  <si>
    <t xml:space="preserve">Сухари ржаные</t>
  </si>
  <si>
    <t xml:space="preserve">64, t</t>
  </si>
  <si>
    <t xml:space="preserve">Сухари пшеничные</t>
  </si>
  <si>
    <t xml:space="preserve">Сухари дорожные</t>
  </si>
  <si>
    <t xml:space="preserve">Галеты «Поход»</t>
  </si>
  <si>
    <t>—</t>
  </si>
  <si>
    <t xml:space="preserve">Баранки, сушки</t>
  </si>
  <si>
    <t xml:space="preserve">Печенье сухое</t>
  </si>
  <si>
    <t xml:space="preserve">Печенье сахарное</t>
  </si>
  <si>
    <t>Пряники</t>
  </si>
  <si>
    <t xml:space="preserve">Мука ржаная</t>
  </si>
  <si>
    <t xml:space="preserve">Мука пшеничная</t>
  </si>
  <si>
    <t xml:space="preserve">Молочные продукты, жиры</t>
  </si>
  <si>
    <t xml:space="preserve">Молоко коровье цельное</t>
  </si>
  <si>
    <t xml:space="preserve">Молоко коровье обезжиренное</t>
  </si>
  <si>
    <t xml:space="preserve">Молоко коровье: цельное сухое</t>
  </si>
  <si>
    <t xml:space="preserve">Молоко сухое обезжиренное</t>
  </si>
  <si>
    <t xml:space="preserve">Молоко овечье</t>
  </si>
  <si>
    <t xml:space="preserve">Молоко козье</t>
  </si>
  <si>
    <t xml:space="preserve">Кислое молоко</t>
  </si>
  <si>
    <t>Кефир</t>
  </si>
  <si>
    <t>Кумыс</t>
  </si>
  <si>
    <t xml:space="preserve">Молоко сгущеное с сахаром</t>
  </si>
  <si>
    <t xml:space="preserve">Молоко сгущеное без сахара</t>
  </si>
  <si>
    <t xml:space="preserve">Сливки 10%-ной жирности</t>
  </si>
  <si>
    <t xml:space="preserve">Сливки 35%-ной жирности</t>
  </si>
  <si>
    <t xml:space="preserve">Сливки сухие без сахара</t>
  </si>
  <si>
    <t xml:space="preserve">Сливки сгущеные с сахаром</t>
  </si>
  <si>
    <t>Сметана</t>
  </si>
  <si>
    <t xml:space="preserve">Творог нежирный</t>
  </si>
  <si>
    <t xml:space="preserve">Творог 9% жирности</t>
  </si>
  <si>
    <t xml:space="preserve">Творог 20% жирности</t>
  </si>
  <si>
    <t xml:space="preserve">Сырковая масса жирная</t>
  </si>
  <si>
    <t xml:space="preserve">Сырковая масса нежирная</t>
  </si>
  <si>
    <t xml:space="preserve">Сыр 40% жирности</t>
  </si>
  <si>
    <t xml:space="preserve">Сыр 45% жирности</t>
  </si>
  <si>
    <t xml:space="preserve">Сыр 50% жирности</t>
  </si>
  <si>
    <t xml:space="preserve">Брынза 40% жирности</t>
  </si>
  <si>
    <t xml:space="preserve">Сыр плавленый 40% жирности</t>
  </si>
  <si>
    <t xml:space="preserve">Масло сливочное вологодское</t>
  </si>
  <si>
    <t xml:space="preserve">Масло сливочное шоколадное</t>
  </si>
  <si>
    <t xml:space="preserve">Масло сливочное несоленое</t>
  </si>
  <si>
    <t xml:space="preserve">Масло топленое</t>
  </si>
  <si>
    <t xml:space="preserve">Масло подсолнечное</t>
  </si>
  <si>
    <t xml:space="preserve">Масло хлопковое</t>
  </si>
  <si>
    <t xml:space="preserve">Маргарин столовый</t>
  </si>
  <si>
    <t xml:space="preserve">Маргарин молочный</t>
  </si>
  <si>
    <t>Комбижир</t>
  </si>
  <si>
    <t xml:space="preserve">Сало говяжье</t>
  </si>
  <si>
    <t xml:space="preserve">Сало свиное</t>
  </si>
  <si>
    <t xml:space="preserve">Жир бараний топленый</t>
  </si>
  <si>
    <t xml:space="preserve">Жир говяжий топленый</t>
  </si>
  <si>
    <t xml:space="preserve">Жир свиной топленый</t>
  </si>
  <si>
    <t xml:space="preserve">Грудинка копченая</t>
  </si>
  <si>
    <t xml:space="preserve">Корейка копченая</t>
  </si>
  <si>
    <t>Яйцо</t>
  </si>
  <si>
    <t xml:space="preserve">Яичный порошек</t>
  </si>
  <si>
    <t xml:space="preserve">Мясо и мясные продукты</t>
  </si>
  <si>
    <t xml:space="preserve">Говядина жирная</t>
  </si>
  <si>
    <t xml:space="preserve">Говядина средняя</t>
  </si>
  <si>
    <t xml:space="preserve">Говядина тощая</t>
  </si>
  <si>
    <t xml:space="preserve">Баранина жирная</t>
  </si>
  <si>
    <t xml:space="preserve">Свинина жирная</t>
  </si>
  <si>
    <t xml:space="preserve">Свинина мясная</t>
  </si>
  <si>
    <t xml:space="preserve">Телятина жирная</t>
  </si>
  <si>
    <t xml:space="preserve">Телятина постная</t>
  </si>
  <si>
    <t>Солонина</t>
  </si>
  <si>
    <t>Кролик</t>
  </si>
  <si>
    <t>Куры</t>
  </si>
  <si>
    <t xml:space="preserve">Колбаса сырокопченая</t>
  </si>
  <si>
    <t xml:space="preserve">Колбаса полукопченая</t>
  </si>
  <si>
    <t xml:space="preserve">Колбаса любительская вареная</t>
  </si>
  <si>
    <t xml:space="preserve">Колбаса чайная</t>
  </si>
  <si>
    <t xml:space="preserve">Колбаса ливерная</t>
  </si>
  <si>
    <t xml:space="preserve">Сосиски говяжьи</t>
  </si>
  <si>
    <t>Ветчина</t>
  </si>
  <si>
    <t>Мозги</t>
  </si>
  <si>
    <t>Печень</t>
  </si>
  <si>
    <t>Почки</t>
  </si>
  <si>
    <t>Язык</t>
  </si>
  <si>
    <t xml:space="preserve">Шашлык из баранины</t>
  </si>
  <si>
    <t xml:space="preserve">Шашлык из свинины</t>
  </si>
  <si>
    <t xml:space="preserve">Мясо жареное консерв.</t>
  </si>
  <si>
    <t xml:space="preserve">Свинина тушеная консерв.</t>
  </si>
  <si>
    <t xml:space="preserve">Говядина тушеная консерв.</t>
  </si>
  <si>
    <t xml:space="preserve">Баранина тушеная консерв.</t>
  </si>
  <si>
    <t xml:space="preserve">Гуляш говяжий консерв.</t>
  </si>
  <si>
    <t xml:space="preserve">Почки в томатном соусе консерв.</t>
  </si>
  <si>
    <t>6,S</t>
  </si>
  <si>
    <t xml:space="preserve">Язык говяжий в желе консерв.</t>
  </si>
  <si>
    <t xml:space="preserve">Мозги жареные консерв.</t>
  </si>
  <si>
    <t xml:space="preserve">Паштет мясной консерв.</t>
  </si>
  <si>
    <t xml:space="preserve">Паштет печеночный консерв.</t>
  </si>
  <si>
    <t xml:space="preserve">Куриное филе консерв.</t>
  </si>
  <si>
    <t xml:space="preserve">Говядина консерв. с горохом</t>
  </si>
  <si>
    <t xml:space="preserve">Говядина консерв, с макаронами</t>
  </si>
  <si>
    <t xml:space="preserve">Говядина консерв. с фасолью</t>
  </si>
  <si>
    <t xml:space="preserve">Свинина консерв. с фа-с&amp;яыо</t>
  </si>
  <si>
    <t xml:space="preserve">Завтрак туриста (говядина)</t>
  </si>
  <si>
    <t xml:space="preserve">Колбасный фарш консерв.</t>
  </si>
  <si>
    <t xml:space="preserve">Рыба и рыбные продукты</t>
  </si>
  <si>
    <t xml:space="preserve"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</si>
  <si>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</si>
  <si>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</si>
  <si>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</si>
  <si>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</si>
  <si>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</si>
  <si>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</si>
  <si>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</si>
  <si>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</si>
  <si>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</si>
  <si>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</si>
  <si>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</si>
  <si>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</si>
  <si>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 xml:space="preserve">Сельдь свежая</t>
  </si>
  <si>
    <t>Корюшка</t>
  </si>
  <si>
    <t xml:space="preserve">Кета соленая</t>
  </si>
  <si>
    <t xml:space="preserve">Сельдь соленая</t>
  </si>
  <si>
    <t xml:space="preserve">Сельдь копченая</t>
  </si>
  <si>
    <t xml:space="preserve">Вобла сушеная</t>
  </si>
  <si>
    <t xml:space="preserve">Судак бланширов.</t>
  </si>
  <si>
    <t xml:space="preserve">Сельдь бланширов.</t>
  </si>
  <si>
    <t xml:space="preserve">Сардины бланширов.</t>
  </si>
  <si>
    <t xml:space="preserve">Печень трески бланширов.</t>
  </si>
  <si>
    <t xml:space="preserve">Шпроты в масле</t>
  </si>
  <si>
    <t xml:space="preserve">Кефаль в масле</t>
  </si>
  <si>
    <t xml:space="preserve">Треска копченая в масле</t>
  </si>
  <si>
    <t xml:space="preserve">Салака копченая в масле</t>
  </si>
  <si>
    <t xml:space="preserve">Корюшка копченая в масле</t>
  </si>
  <si>
    <t xml:space="preserve">Осетр в собственном соку</t>
  </si>
  <si>
    <t xml:space="preserve">Горбуша в собственном соку</t>
  </si>
  <si>
    <t xml:space="preserve">Кета в собственном соку</t>
  </si>
  <si>
    <t xml:space="preserve">Белуга в собственном соку</t>
  </si>
  <si>
    <t xml:space="preserve">Судак в собственном соку</t>
  </si>
  <si>
    <t xml:space="preserve">Печень трески в собственном соку</t>
  </si>
  <si>
    <t xml:space="preserve">Лещ в томате</t>
  </si>
  <si>
    <t xml:space="preserve">Сом в томате</t>
  </si>
  <si>
    <t xml:space="preserve">Судак в томате</t>
  </si>
  <si>
    <t xml:space="preserve">Щука в томате</t>
  </si>
  <si>
    <t xml:space="preserve">Печень трески в томате</t>
  </si>
  <si>
    <t xml:space="preserve">Камбала в томате</t>
  </si>
  <si>
    <t xml:space="preserve">Севрюга в томате</t>
  </si>
  <si>
    <t xml:space="preserve">Килька пряного посола</t>
  </si>
  <si>
    <t xml:space="preserve">Икра черная зернистая</t>
  </si>
  <si>
    <t xml:space="preserve">Икра черная паюсная</t>
  </si>
  <si>
    <t xml:space="preserve">Вобла копченая</t>
  </si>
  <si>
    <t xml:space="preserve">Вобла вяленая</t>
  </si>
  <si>
    <t xml:space="preserve">Лещ копченый</t>
  </si>
  <si>
    <t xml:space="preserve">Крупы, макаронные изделия</t>
  </si>
  <si>
    <t>Горох</t>
  </si>
  <si>
    <t>Гречневая</t>
  </si>
  <si>
    <t>63.4</t>
  </si>
  <si>
    <t>Кукуруза</t>
  </si>
  <si>
    <t>Манная</t>
  </si>
  <si>
    <t>Овсяная</t>
  </si>
  <si>
    <t>Перловая</t>
  </si>
  <si>
    <t>Пшено</t>
  </si>
  <si>
    <t xml:space="preserve">Пшеничная крупа «Артек»</t>
  </si>
  <si>
    <t>Рис</t>
  </si>
  <si>
    <t>Толокно</t>
  </si>
  <si>
    <t>Фасоль</t>
  </si>
  <si>
    <t>Ячневая</t>
  </si>
  <si>
    <t xml:space="preserve">Макароны, лапша, вермишель</t>
  </si>
  <si>
    <t xml:space="preserve">Сахар, кондитерские изделия</t>
  </si>
  <si>
    <t xml:space="preserve">Сахар-рафинад, песок</t>
  </si>
  <si>
    <t>Мед</t>
  </si>
  <si>
    <t xml:space="preserve">Карамель леденцовая</t>
  </si>
  <si>
    <t xml:space="preserve">Карамель с помадной начинкой</t>
  </si>
  <si>
    <t xml:space="preserve">Карамель с фруктовой начинкой</t>
  </si>
  <si>
    <t xml:space="preserve">Карамель с шоколадно-ореховой начинкой</t>
  </si>
  <si>
    <t xml:space="preserve">Драже помадное</t>
  </si>
  <si>
    <t xml:space="preserve">Драже ореховое в шоколаде</t>
  </si>
  <si>
    <t xml:space="preserve">Конфеты шоколадные грильяж</t>
  </si>
  <si>
    <t xml:space="preserve">Конфеты шоколадные, помадные</t>
  </si>
  <si>
    <t>71.8</t>
  </si>
  <si>
    <t xml:space="preserve">Конфеты шоколадные фруктовые</t>
  </si>
  <si>
    <t xml:space="preserve">Батончики ореховые</t>
  </si>
  <si>
    <t xml:space="preserve">Тянучка сливочная</t>
  </si>
  <si>
    <t xml:space="preserve">Помадка фруктовая</t>
  </si>
  <si>
    <t>86.5</t>
  </si>
  <si>
    <t xml:space="preserve">Ирис «Золотой ключик»</t>
  </si>
  <si>
    <t xml:space="preserve">Шоколад ванильный</t>
  </si>
  <si>
    <t>55.3</t>
  </si>
  <si>
    <t xml:space="preserve">Шоколад «Золотой ярлык»</t>
  </si>
  <si>
    <t xml:space="preserve">Шоколад молочный (десертиый)</t>
  </si>
  <si>
    <t xml:space="preserve">Какао (порошок)</t>
  </si>
  <si>
    <t xml:space="preserve">Мармелад желейный формовой</t>
  </si>
  <si>
    <t xml:space="preserve">Мармелад яблочный формовой</t>
  </si>
  <si>
    <t>64.7</t>
  </si>
  <si>
    <t>Зефир</t>
  </si>
  <si>
    <t xml:space="preserve">Халва арахисовая</t>
  </si>
  <si>
    <t xml:space="preserve">Халва подсолнечная</t>
  </si>
  <si>
    <t xml:space="preserve">Халва тахинрая</t>
  </si>
  <si>
    <t xml:space="preserve">Повидло яблочное</t>
  </si>
  <si>
    <t>Варенье</t>
  </si>
  <si>
    <t>74.2</t>
  </si>
  <si>
    <t>Овощи</t>
  </si>
  <si>
    <t xml:space="preserve">Капуста белокачанная</t>
  </si>
  <si>
    <t xml:space="preserve">Капуста квашеная</t>
  </si>
  <si>
    <t xml:space="preserve">Капуста сушеная</t>
  </si>
  <si>
    <t>Картофель</t>
  </si>
  <si>
    <t xml:space="preserve">Картофель сушеный или крупка</t>
  </si>
  <si>
    <t>72.3</t>
  </si>
  <si>
    <t>Морковь</t>
  </si>
  <si>
    <t xml:space="preserve">Морковь сушеная</t>
  </si>
  <si>
    <t>Свекла</t>
  </si>
  <si>
    <t xml:space="preserve">Свекла сушеная</t>
  </si>
  <si>
    <t xml:space="preserve">Лук репчатый</t>
  </si>
  <si>
    <t xml:space="preserve">Лук репчатый сушеный</t>
  </si>
  <si>
    <t xml:space="preserve">Лук зеленый (перо)</t>
  </si>
  <si>
    <t>Чеснок</t>
  </si>
  <si>
    <t>Огурцы</t>
  </si>
  <si>
    <t>Помидоры</t>
  </si>
  <si>
    <t>Репа</t>
  </si>
  <si>
    <t>Редис</t>
  </si>
  <si>
    <t>Щавель</t>
  </si>
  <si>
    <t xml:space="preserve">Горошек зеленый свежий</t>
  </si>
  <si>
    <t xml:space="preserve">Горошек зеленый консерв.</t>
  </si>
  <si>
    <t xml:space="preserve">Перец фаршированный консерв.</t>
  </si>
  <si>
    <t xml:space="preserve">Икра баклажанная, кабачковая</t>
  </si>
  <si>
    <t xml:space="preserve">Томатная паста</t>
  </si>
  <si>
    <t xml:space="preserve">Борщ консерв.</t>
  </si>
  <si>
    <t xml:space="preserve">Рассольник консерв.</t>
  </si>
  <si>
    <t xml:space="preserve">Щи из свежей капусты консерв.</t>
  </si>
  <si>
    <t xml:space="preserve">Грибы белые сушеные</t>
  </si>
  <si>
    <t xml:space="preserve">Грибы белые свежие</t>
  </si>
  <si>
    <t xml:space="preserve">Маслята свежие</t>
  </si>
  <si>
    <t xml:space="preserve">Опята свежие</t>
  </si>
  <si>
    <t xml:space="preserve">Фрукты, ягоды, орехи</t>
  </si>
  <si>
    <t>Яблоки</t>
  </si>
  <si>
    <t xml:space="preserve">Смородина черная</t>
  </si>
  <si>
    <t xml:space="preserve">Смородина красная</t>
  </si>
  <si>
    <t>Малина</t>
  </si>
  <si>
    <t>Земляника</t>
  </si>
  <si>
    <t>Абрикосы</t>
  </si>
  <si>
    <t xml:space="preserve">Слива, алыча</t>
  </si>
  <si>
    <t>Клюква</t>
  </si>
  <si>
    <t>Арбуз</t>
  </si>
  <si>
    <t>Дыня</t>
  </si>
  <si>
    <t>Лимон</t>
  </si>
  <si>
    <t xml:space="preserve">Сухофрукты в ассортименте</t>
  </si>
  <si>
    <t xml:space="preserve">Абрикосы с косточкой (урюк)</t>
  </si>
  <si>
    <t xml:space="preserve">Абрикосы без косточки (курага)</t>
  </si>
  <si>
    <t xml:space="preserve">Виноград (изюм)</t>
  </si>
  <si>
    <t xml:space="preserve">Виноград (кишмиш)</t>
  </si>
  <si>
    <t xml:space="preserve">Груши сушеные</t>
  </si>
  <si>
    <t xml:space="preserve">Персики (курага)</t>
  </si>
  <si>
    <t>Чернослив</t>
  </si>
  <si>
    <t xml:space="preserve">Яблоки сушеные</t>
  </si>
  <si>
    <t xml:space="preserve">Орехи грецкие</t>
  </si>
  <si>
    <t xml:space="preserve">Орехи лесные</t>
  </si>
  <si>
    <t xml:space="preserve">Орехи кедровые</t>
  </si>
  <si>
    <t>Миндаль</t>
  </si>
  <si>
    <t>Напитки</t>
  </si>
  <si>
    <t xml:space="preserve">Чай с сахаром</t>
  </si>
  <si>
    <t xml:space="preserve">Кофе с молоком</t>
  </si>
  <si>
    <t>Айран</t>
  </si>
  <si>
    <t xml:space="preserve">Молоко кипяченое</t>
  </si>
  <si>
    <t>Какао</t>
  </si>
  <si>
    <t xml:space="preserve">Кисель фруктово-ягодный</t>
  </si>
  <si>
    <t xml:space="preserve">Кисель молочный</t>
  </si>
  <si>
    <t xml:space="preserve">Компот из сухофруктов</t>
  </si>
  <si>
    <t xml:space="preserve">Компот консерв. (в среднем)</t>
  </si>
  <si>
    <t xml:space="preserve">Сок томатный</t>
  </si>
  <si>
    <t xml:space="preserve">Сок яблочный</t>
  </si>
  <si>
    <t xml:space="preserve">Сок виноградный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</si>
</sst>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7">
    <font>
      <sz val="11.000000"/>
      <color theme="1"/>
      <name val="Calibri"/>
      <scheme val="minor"/>
    </font>
    <font>
      <b/>
      <sz val="18.000000"/>
      <color indexed="2"/>
      <name val="Verdana"/>
    </font>
    <font>
      <sz val="11.000000"/>
      <color theme="1"/>
      <name val="Calibri"/>
    </font>
    <font>
      <sz val="11.000000"/>
      <color theme="1"/>
      <name val="Arial"/>
    </font>
    <font>
      <b/>
      <sz val="11.000000"/>
      <color theme="1"/>
      <name val="Calibri"/>
    </font>
    <font>
      <b/>
      <sz val="11.000000"/>
      <color indexed="64"/>
      <name val="Calibri"/>
    </font>
    <font>
      <b/>
      <sz val="11.000000"/>
      <color rgb="FF980000"/>
      <name val="Calibri"/>
    </font>
    <font>
      <b/>
      <sz val="10.000000"/>
      <color theme="1"/>
      <name val="Calibri"/>
    </font>
    <font/>
    <font>
      <b/>
      <sz val="11.000000"/>
      <color theme="0"/>
      <name val="Calibri"/>
    </font>
    <font>
      <b/>
      <sz val="11.000000"/>
      <color rgb="FF999999"/>
      <name val="Calibri"/>
    </font>
    <font>
      <b/>
      <sz val="11.000000"/>
      <color rgb="FF0039FF"/>
      <name val="Calibri"/>
    </font>
    <font>
      <color theme="1"/>
      <name val="Arial"/>
    </font>
    <font>
      <sz val="11.000000"/>
      <color indexed="64"/>
      <name val="Calibri"/>
    </font>
    <font>
      <b/>
      <sz val="11.000000"/>
      <color indexed="2"/>
      <name val="Calibri"/>
    </font>
    <font>
      <b/>
      <sz val="9.000000"/>
      <color indexed="18"/>
      <name val="Arial"/>
    </font>
    <font>
      <sz val="9.000000"/>
      <color indexed="18"/>
      <name val="Arial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indexed="5"/>
        <bgColor indexed="5"/>
      </patternFill>
    </fill>
    <fill>
      <patternFill patternType="solid">
        <fgColor indexed="3"/>
        <bgColor indexed="3"/>
      </patternFill>
    </fill>
    <fill>
      <patternFill patternType="solid">
        <fgColor rgb="FFFFE598"/>
        <bgColor rgb="FFFFE598"/>
      </patternFill>
    </fill>
    <fill>
      <patternFill patternType="solid">
        <fgColor indexed="2"/>
        <bgColor indexed="2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indexed="7"/>
        <bgColor indexed="7"/>
      </patternFill>
    </fill>
    <fill>
      <patternFill patternType="solid">
        <fgColor rgb="FFB4C6E7"/>
        <bgColor rgb="FFB4C6E7"/>
      </patternFill>
    </fill>
    <fill>
      <patternFill patternType="solid">
        <fgColor indexed="65"/>
        <bgColor indexed="65"/>
      </patternFill>
    </fill>
  </fills>
  <borders count="74">
    <border>
      <left style="none"/>
      <right style="none"/>
      <top style="none"/>
      <bottom style="none"/>
      <diagonal style="none"/>
    </border>
    <border>
      <left style="thick">
        <color indexed="64"/>
      </left>
      <right/>
      <top style="thick">
        <color indexed="64"/>
      </top>
      <bottom style="thick">
        <color indexed="64"/>
      </bottom>
      <diagonal style="none"/>
    </border>
    <border>
      <left/>
      <right/>
      <top style="thick">
        <color indexed="64"/>
      </top>
      <bottom style="thick">
        <color indexed="64"/>
      </bottom>
      <diagonal style="none"/>
    </border>
    <border>
      <left/>
      <right style="thick">
        <color indexed="64"/>
      </right>
      <top style="thick">
        <color indexed="64"/>
      </top>
      <bottom style="thick">
        <color indexed="64"/>
      </bottom>
      <diagonal style="none"/>
    </border>
    <border>
      <left style="none"/>
      <right/>
      <top style="none"/>
      <bottom style="thick">
        <color indexed="64"/>
      </bottom>
      <diagonal style="none"/>
    </border>
    <border>
      <left/>
      <right/>
      <top style="none"/>
      <bottom style="thick">
        <color indexed="64"/>
      </bottom>
      <diagonal style="none"/>
    </border>
    <border>
      <left/>
      <right style="thick">
        <color indexed="64"/>
      </right>
      <top style="none"/>
      <bottom style="thick">
        <color indexed="64"/>
      </bottom>
      <diagonal style="none"/>
    </border>
    <border>
      <left style="thick">
        <color indexed="64"/>
      </left>
      <right/>
      <top style="thick">
        <color indexed="64"/>
      </top>
      <bottom style="thin">
        <color indexed="64"/>
      </bottom>
      <diagonal style="none"/>
    </border>
    <border>
      <left/>
      <right/>
      <top style="thick">
        <color indexed="64"/>
      </top>
      <bottom style="thin">
        <color indexed="64"/>
      </bottom>
      <diagonal style="none"/>
    </border>
    <border>
      <left/>
      <right style="thick">
        <color indexed="64"/>
      </right>
      <top style="thick">
        <color indexed="64"/>
      </top>
      <bottom style="thin">
        <color indexed="64"/>
      </bottom>
      <diagonal style="none"/>
    </border>
    <border>
      <left style="none"/>
      <right style="thick">
        <color indexed="64"/>
      </right>
      <top style="none"/>
      <bottom style="thick">
        <color indexed="64"/>
      </bottom>
      <diagonal style="none"/>
    </border>
    <border>
      <left style="none"/>
      <right style="thin">
        <color indexed="64"/>
      </right>
      <top style="thick">
        <color indexed="64"/>
      </top>
      <bottom style="double">
        <color indexed="64"/>
      </bottom>
      <diagonal style="none"/>
    </border>
    <border>
      <left style="none"/>
      <right style="thick">
        <color indexed="64"/>
      </right>
      <top style="thick">
        <color indexed="64"/>
      </top>
      <bottom style="double">
        <color indexed="64"/>
      </bottom>
      <diagonal style="none"/>
    </border>
    <border>
      <left style="thick">
        <color indexed="64"/>
      </left>
      <right style="none"/>
      <top style="none"/>
      <bottom style="none"/>
      <diagonal style="none"/>
    </border>
    <border>
      <left style="thick">
        <color indexed="64"/>
      </left>
      <right style="thin">
        <color indexed="64"/>
      </right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thick">
        <color indexed="64"/>
      </right>
      <top style="thin">
        <color indexed="64"/>
      </top>
      <bottom style="none"/>
      <diagonal style="none"/>
    </border>
    <border>
      <left style="none"/>
      <right style="thin">
        <color indexed="64"/>
      </right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ck">
        <color indexed="64"/>
      </left>
      <right style="none"/>
      <top style="none"/>
      <bottom style="thin">
        <color indexed="64"/>
      </bottom>
      <diagonal style="none"/>
    </border>
    <border>
      <left style="thin">
        <color indexed="64"/>
      </left>
      <right style="thick">
        <color indexed="64"/>
      </right>
      <top style="none"/>
      <bottom style="thin">
        <color indexed="64"/>
      </bottom>
      <diagonal style="none"/>
    </border>
    <border>
      <left/>
      <right/>
      <top/>
      <bottom style="thin">
        <color indexed="64"/>
      </bottom>
      <diagonal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thick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none"/>
      <right style="thin">
        <color indexed="64"/>
      </right>
      <top style="none"/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ck">
        <color indexed="64"/>
      </bottom>
      <diagonal style="none"/>
    </border>
    <border>
      <left style="thick">
        <color indexed="64"/>
      </left>
      <right style="none"/>
      <top style="thin">
        <color indexed="64"/>
      </top>
      <bottom style="thick">
        <color indexed="64"/>
      </bottom>
      <diagonal style="none"/>
    </border>
    <border>
      <left style="thick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thin">
        <color indexed="64"/>
      </right>
      <top style="thin">
        <color indexed="64"/>
      </top>
      <bottom style="thick">
        <color indexed="64"/>
      </bottom>
      <diagonal style="none"/>
    </border>
    <border>
      <left style="none"/>
      <right style="thick">
        <color indexed="64"/>
      </right>
      <top style="thin">
        <color indexed="64"/>
      </top>
      <bottom style="thick">
        <color indexed="64"/>
      </bottom>
      <diagonal style="none"/>
    </border>
    <border>
      <left style="thick">
        <color indexed="64"/>
      </left>
      <right style="none"/>
      <top style="thin">
        <color indexed="64"/>
      </top>
      <bottom style="none"/>
      <diagonal style="none"/>
    </border>
    <border>
      <left style="none"/>
      <right/>
      <top style="thick">
        <color indexed="64"/>
      </top>
      <bottom style="thick">
        <color indexed="64"/>
      </bottom>
      <diagonal style="none"/>
    </border>
    <border>
      <left/>
      <right style="thin">
        <color indexed="64"/>
      </right>
      <top style="thick">
        <color indexed="64"/>
      </top>
      <bottom style="thick">
        <color indexed="64"/>
      </bottom>
      <diagonal style="none"/>
    </border>
    <border>
      <left style="thin">
        <color indexed="64"/>
      </left>
      <right/>
      <top style="thick">
        <color indexed="64"/>
      </top>
      <bottom style="thick">
        <color indexed="64"/>
      </bottom>
      <diagonal style="none"/>
    </border>
    <border>
      <left style="none"/>
      <right style="none"/>
      <top style="thin">
        <color indexed="64"/>
      </top>
      <bottom style="none"/>
      <diagonal style="none"/>
    </border>
    <border>
      <left style="none"/>
      <right style="none"/>
      <top style="thick">
        <color indexed="64"/>
      </top>
      <bottom style="thin">
        <color indexed="64"/>
      </bottom>
      <diagonal style="none"/>
    </border>
    <border>
      <left style="thick">
        <color indexed="64"/>
      </left>
      <right style="none"/>
      <top style="thick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ck">
        <color indexed="64"/>
      </top>
      <bottom style="thin">
        <color indexed="64"/>
      </bottom>
      <diagonal style="none"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ck">
        <color indexed="64"/>
      </top>
      <bottom style="thin">
        <color indexed="64"/>
      </bottom>
      <diagonal style="none"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none"/>
    </border>
    <border>
      <left style="none"/>
      <right style="none"/>
      <top style="none"/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none"/>
      <diagonal style="none"/>
    </border>
    <border>
      <left style="none"/>
      <right/>
      <top style="thin">
        <color indexed="64"/>
      </top>
      <bottom style="thick">
        <color indexed="64"/>
      </bottom>
      <diagonal style="none"/>
    </border>
    <border>
      <left/>
      <right/>
      <top style="thin">
        <color indexed="64"/>
      </top>
      <bottom style="thick">
        <color indexed="64"/>
      </bottom>
      <diagonal style="none"/>
    </border>
    <border>
      <left/>
      <right style="thin">
        <color indexed="64"/>
      </right>
      <top style="thin">
        <color indexed="64"/>
      </top>
      <bottom style="thick">
        <color indexed="64"/>
      </bottom>
      <diagonal style="none"/>
    </border>
    <border>
      <left/>
      <right style="thin">
        <color indexed="64"/>
      </right>
      <top style="none"/>
      <bottom style="thick">
        <color indexed="64"/>
      </bottom>
      <diagonal style="none"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thick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thick">
        <color indexed="64"/>
      </right>
      <top style="thin">
        <color indexed="64"/>
      </top>
      <bottom style="none"/>
      <diagonal style="none"/>
    </border>
    <border>
      <left style="none"/>
      <right style="thick">
        <color indexed="64"/>
      </right>
      <top style="none"/>
      <bottom style="none"/>
      <diagonal style="none"/>
    </border>
    <border>
      <left style="none"/>
      <right style="thick">
        <color indexed="64"/>
      </right>
      <top style="none"/>
      <bottom style="thin">
        <color indexed="64"/>
      </bottom>
      <diagonal style="none"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none"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none"/>
    </border>
    <border>
      <left style="none"/>
      <right style="thin">
        <color indexed="64"/>
      </right>
      <top style="none"/>
      <bottom style="thick">
        <color indexed="64"/>
      </bottom>
      <diagonal style="none"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none"/>
    </border>
    <border>
      <left style="none"/>
      <right style="none"/>
      <top style="thick">
        <color indexed="64"/>
      </top>
      <bottom style="thick">
        <color indexed="64"/>
      </bottom>
      <diagonal style="none"/>
    </border>
    <border>
      <left style="none"/>
      <right style="thin">
        <color indexed="64"/>
      </right>
      <top style="thick">
        <color indexed="64"/>
      </top>
      <bottom style="thick">
        <color indexed="64"/>
      </bottom>
      <diagonal style="none"/>
    </border>
    <border>
      <left style="thin">
        <color indexed="64"/>
      </left>
      <right style="none"/>
      <top style="thick">
        <color indexed="64"/>
      </top>
      <bottom style="thick">
        <color indexed="64"/>
      </bottom>
      <diagonal style="none"/>
    </border>
    <border>
      <left style="thick">
        <color indexed="64"/>
      </left>
      <right style="none"/>
      <top style="thick">
        <color indexed="64"/>
      </top>
      <bottom style="thick">
        <color indexed="64"/>
      </bottom>
      <diagonal style="none"/>
    </border>
    <border>
      <left style="none"/>
      <right style="thick">
        <color indexed="64"/>
      </right>
      <top style="thick">
        <color indexed="64"/>
      </top>
      <bottom style="thick">
        <color indexed="64"/>
      </bottom>
      <diagonal style="none"/>
    </border>
    <border>
      <left style="none"/>
      <right style="thick">
        <color indexed="64"/>
      </right>
      <top style="thick">
        <color indexed="64"/>
      </top>
      <bottom style="thin">
        <color indexed="64"/>
      </bottom>
      <diagonal style="none"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none"/>
    </border>
    <border>
      <left style="none"/>
      <right style="none"/>
      <top style="none"/>
      <bottom style="thick">
        <color indexed="64"/>
      </bottom>
      <diagonal style="none"/>
    </border>
    <border>
      <left style="thick">
        <color indexed="64"/>
      </left>
      <right style="thick">
        <color indexed="64"/>
      </right>
      <top style="none"/>
      <bottom style="thin">
        <color indexed="64"/>
      </bottom>
      <diagonal style="none"/>
    </border>
    <border>
      <left style="thick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ck">
        <color indexed="64"/>
      </left>
      <right style="thick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10">
    <xf fontId="0" fillId="0" borderId="0" numFmtId="0" xfId="0"/>
    <xf fontId="1" fillId="2" borderId="1" numFmtId="0" xfId="0" applyFont="1" applyFill="1" applyBorder="1" applyAlignment="1">
      <alignment horizontal="center" vertical="center"/>
    </xf>
    <xf fontId="1" fillId="2" borderId="2" numFmtId="0" xfId="0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3" fillId="0" borderId="0" numFmtId="0" xfId="0" applyFont="1"/>
    <xf fontId="2" fillId="4" borderId="4" numFmtId="0" xfId="0" applyFont="1" applyFill="1" applyBorder="1" applyAlignment="1">
      <alignment horizontal="center"/>
    </xf>
    <xf fontId="2" fillId="4" borderId="5" numFmtId="0" xfId="0" applyFont="1" applyFill="1" applyBorder="1" applyAlignment="1">
      <alignment horizontal="center"/>
    </xf>
    <xf fontId="2" fillId="4" borderId="6" numFmtId="0" xfId="0" applyFont="1" applyFill="1" applyBorder="1" applyAlignment="1">
      <alignment horizontal="center"/>
    </xf>
    <xf fontId="4" fillId="5" borderId="7" numFmtId="0" xfId="0" applyFont="1" applyFill="1" applyBorder="1" applyAlignment="1">
      <alignment horizontal="center" vertical="center"/>
    </xf>
    <xf fontId="4" fillId="5" borderId="8" numFmtId="0" xfId="0" applyFont="1" applyFill="1" applyBorder="1" applyAlignment="1">
      <alignment horizontal="center" vertical="center"/>
    </xf>
    <xf fontId="4" fillId="5" borderId="9" numFmtId="0" xfId="0" applyFont="1" applyFill="1" applyBorder="1" applyAlignment="1">
      <alignment horizontal="center" vertical="center"/>
    </xf>
    <xf fontId="2" fillId="4" borderId="10" numFmtId="0" xfId="0" applyFont="1" applyFill="1" applyBorder="1" applyAlignment="1">
      <alignment horizontal="center"/>
    </xf>
    <xf fontId="5" fillId="6" borderId="7" numFmtId="0" xfId="0" applyFont="1" applyFill="1" applyBorder="1" applyAlignment="1">
      <alignment horizontal="center" vertical="center"/>
    </xf>
    <xf fontId="5" fillId="6" borderId="8" numFmtId="0" xfId="0" applyFont="1" applyFill="1" applyBorder="1" applyAlignment="1">
      <alignment horizontal="center" vertical="center"/>
    </xf>
    <xf fontId="5" fillId="6" borderId="9" numFmtId="0" xfId="0" applyFont="1" applyFill="1" applyBorder="1" applyAlignment="1">
      <alignment horizontal="center" vertical="center"/>
    </xf>
    <xf fontId="4" fillId="7" borderId="11" numFmtId="0" xfId="0" applyFont="1" applyFill="1" applyBorder="1" applyAlignment="1">
      <alignment horizontal="center" vertical="center"/>
    </xf>
    <xf fontId="6" fillId="3" borderId="12" numFmtId="0" xfId="0" applyFont="1" applyFill="1" applyBorder="1" applyAlignment="1">
      <alignment horizontal="center" vertical="center"/>
    </xf>
    <xf fontId="2" fillId="6" borderId="0" numFmtId="0" xfId="0" applyFont="1" applyFill="1" applyAlignment="1">
      <alignment horizontal="center" vertical="center" wrapText="1"/>
    </xf>
    <xf fontId="4" fillId="6" borderId="0" numFmtId="0" xfId="0" applyFont="1" applyFill="1" applyAlignment="1">
      <alignment horizontal="center" vertical="center"/>
    </xf>
    <xf fontId="4" fillId="6" borderId="13" numFmtId="0" xfId="0" applyFont="1" applyFill="1" applyBorder="1" applyAlignment="1">
      <alignment horizontal="center" vertical="center" wrapText="1"/>
    </xf>
    <xf fontId="4" fillId="5" borderId="14" numFmtId="0" xfId="0" applyFont="1" applyFill="1" applyBorder="1" applyAlignment="1">
      <alignment horizontal="center" vertical="center" wrapText="1"/>
    </xf>
    <xf fontId="4" fillId="5" borderId="15" numFmtId="0" xfId="0" applyFont="1" applyFill="1" applyBorder="1" applyAlignment="1">
      <alignment horizontal="center" vertical="center" wrapText="1"/>
    </xf>
    <xf fontId="4" fillId="5" borderId="16" numFmtId="0" xfId="0" applyFont="1" applyFill="1" applyBorder="1" applyAlignment="1">
      <alignment horizontal="center" vertical="center" wrapText="1"/>
    </xf>
    <xf fontId="7" fillId="6" borderId="17" numFmtId="0" xfId="0" applyFont="1" applyFill="1" applyBorder="1" applyAlignment="1">
      <alignment horizontal="center" vertical="center" wrapText="1"/>
    </xf>
    <xf fontId="4" fillId="6" borderId="18" numFmtId="0" xfId="0" applyFont="1" applyFill="1" applyBorder="1" applyAlignment="1">
      <alignment horizontal="center" vertical="center" wrapText="1"/>
    </xf>
    <xf fontId="4" fillId="6" borderId="19" numFmtId="0" xfId="0" applyFont="1" applyFill="1" applyBorder="1" applyAlignment="1">
      <alignment horizontal="center" vertical="center" wrapText="1"/>
    </xf>
    <xf fontId="4" fillId="6" borderId="20" numFmtId="0" xfId="0" applyFont="1" applyFill="1" applyBorder="1" applyAlignment="1">
      <alignment horizontal="center" vertical="center" wrapText="1"/>
    </xf>
    <xf fontId="4" fillId="6" borderId="21" numFmtId="0" xfId="0" applyFont="1" applyFill="1" applyBorder="1" applyAlignment="1">
      <alignment horizontal="center" vertical="center" wrapText="1"/>
    </xf>
    <xf fontId="8" fillId="0" borderId="22" numFmtId="0" xfId="0" applyFont="1" applyBorder="1" applyAlignment="1">
      <alignment wrapText="1"/>
    </xf>
    <xf fontId="4" fillId="8" borderId="23" numFmtId="0" xfId="0" applyFont="1" applyFill="1" applyBorder="1" applyAlignment="1">
      <alignment horizontal="center"/>
    </xf>
    <xf fontId="4" fillId="8" borderId="24" numFmtId="0" xfId="0" applyFont="1" applyFill="1" applyBorder="1" applyAlignment="1">
      <alignment horizontal="center"/>
    </xf>
    <xf fontId="4" fillId="8" borderId="18" numFmtId="0" xfId="0" applyFont="1" applyFill="1" applyBorder="1" applyAlignment="1">
      <alignment horizontal="center"/>
    </xf>
    <xf fontId="4" fillId="8" borderId="19" numFmtId="0" xfId="0" applyFont="1" applyFill="1" applyBorder="1" applyAlignment="1">
      <alignment horizontal="center"/>
    </xf>
    <xf fontId="9" fillId="9" borderId="25" numFmtId="0" xfId="0" applyFont="1" applyFill="1" applyBorder="1" applyAlignment="1">
      <alignment horizontal="center"/>
    </xf>
    <xf fontId="4" fillId="8" borderId="26" numFmtId="0" xfId="0" applyFont="1" applyFill="1" applyBorder="1" applyAlignment="1">
      <alignment horizontal="center"/>
    </xf>
    <xf fontId="9" fillId="9" borderId="24" numFmtId="0" xfId="0" applyFont="1" applyFill="1" applyBorder="1" applyAlignment="1">
      <alignment horizontal="center"/>
    </xf>
    <xf fontId="10" fillId="8" borderId="27" numFmtId="0" xfId="0" applyFont="1" applyFill="1" applyBorder="1" applyAlignment="1">
      <alignment horizontal="center"/>
    </xf>
    <xf fontId="4" fillId="0" borderId="23" numFmtId="0" xfId="0" applyFont="1" applyBorder="1" applyAlignment="1">
      <alignment horizontal="center"/>
    </xf>
    <xf fontId="2" fillId="0" borderId="0" numFmtId="0" xfId="0" applyFont="1"/>
    <xf fontId="3" fillId="0" borderId="0" numFmtId="0" xfId="0" applyFont="1"/>
    <xf fontId="4" fillId="10" borderId="23" numFmtId="0" xfId="0" applyFont="1" applyFill="1" applyBorder="1" applyAlignment="1">
      <alignment horizontal="center"/>
    </xf>
    <xf fontId="10" fillId="10" borderId="25" numFmtId="0" xfId="0" applyFont="1" applyFill="1" applyBorder="1" applyAlignment="1">
      <alignment horizontal="center"/>
    </xf>
    <xf fontId="10" fillId="10" borderId="28" numFmtId="0" xfId="0" applyFont="1" applyFill="1" applyBorder="1" applyAlignment="1">
      <alignment horizontal="center"/>
    </xf>
    <xf fontId="10" fillId="10" borderId="29" numFmtId="0" xfId="0" applyFont="1" applyFill="1" applyBorder="1" applyAlignment="1">
      <alignment horizontal="center"/>
    </xf>
    <xf fontId="11" fillId="10" borderId="25" numFmtId="10" xfId="0" applyNumberFormat="1" applyFont="1" applyFill="1" applyBorder="1" applyAlignment="1">
      <alignment horizontal="center"/>
    </xf>
    <xf fontId="10" fillId="10" borderId="18" numFmtId="0" xfId="0" applyFont="1" applyFill="1" applyBorder="1" applyAlignment="1">
      <alignment horizontal="center"/>
    </xf>
    <xf fontId="10" fillId="10" borderId="19" numFmtId="0" xfId="0" applyFont="1" applyFill="1" applyBorder="1" applyAlignment="1">
      <alignment horizontal="center"/>
    </xf>
    <xf fontId="10" fillId="10" borderId="24" numFmtId="0" xfId="0" applyFont="1" applyFill="1" applyBorder="1" applyAlignment="1">
      <alignment horizontal="center"/>
    </xf>
    <xf fontId="10" fillId="10" borderId="27" numFmtId="0" xfId="0" applyFont="1" applyFill="1" applyBorder="1" applyAlignment="1">
      <alignment horizontal="center"/>
    </xf>
    <xf fontId="2" fillId="0" borderId="23" numFmtId="0" xfId="0" applyFont="1" applyBorder="1" applyAlignment="1">
      <alignment horizontal="center"/>
    </xf>
    <xf fontId="12" fillId="6" borderId="17" numFmtId="0" xfId="0" applyFont="1" applyFill="1" applyBorder="1" applyAlignment="1">
      <alignment horizontal="center"/>
    </xf>
    <xf fontId="2" fillId="3" borderId="24" numFmtId="0" xfId="0" applyFont="1" applyFill="1" applyBorder="1" applyAlignment="1">
      <alignment horizontal="center"/>
    </xf>
    <xf fontId="13" fillId="0" borderId="25" numFmtId="0" xfId="0" applyFont="1" applyBorder="1" applyAlignment="1">
      <alignment horizontal="center"/>
    </xf>
    <xf fontId="13" fillId="0" borderId="18" numFmtId="0" xfId="0" applyFont="1" applyBorder="1" applyAlignment="1">
      <alignment horizontal="center"/>
    </xf>
    <xf fontId="13" fillId="0" borderId="27" numFmtId="0" xfId="0" applyFont="1" applyBorder="1" applyAlignment="1">
      <alignment horizontal="center"/>
    </xf>
    <xf fontId="2" fillId="6" borderId="26" numFmtId="0" xfId="0" applyFont="1" applyFill="1" applyBorder="1" applyAlignment="1">
      <alignment horizontal="center"/>
    </xf>
    <xf fontId="2" fillId="6" borderId="23" numFmtId="0" xfId="0" applyFont="1" applyFill="1" applyBorder="1" applyAlignment="1">
      <alignment horizontal="center"/>
    </xf>
    <xf fontId="2" fillId="6" borderId="24" numFmtId="0" xfId="0" applyFont="1" applyFill="1" applyBorder="1" applyAlignment="1">
      <alignment horizontal="center"/>
    </xf>
    <xf fontId="2" fillId="6" borderId="27" numFmtId="0" xfId="0" applyFont="1" applyFill="1" applyBorder="1" applyAlignment="1">
      <alignment horizontal="center"/>
    </xf>
    <xf fontId="2" fillId="3" borderId="0" numFmtId="0" xfId="0" applyFont="1" applyFill="1"/>
    <xf fontId="2" fillId="3" borderId="0" numFmtId="0" xfId="0" applyFont="1" applyFill="1" applyAlignment="1">
      <alignment horizontal="center"/>
    </xf>
    <xf fontId="2" fillId="3" borderId="18" numFmtId="0" xfId="0" applyFont="1" applyFill="1" applyBorder="1" applyAlignment="1">
      <alignment horizontal="center"/>
    </xf>
    <xf fontId="2" fillId="3" borderId="27" numFmtId="0" xfId="0" applyFont="1" applyFill="1" applyBorder="1" applyAlignment="1">
      <alignment horizontal="center"/>
    </xf>
    <xf fontId="2" fillId="3" borderId="23" numFmtId="0" xfId="0" applyFont="1" applyFill="1" applyBorder="1" applyAlignment="1">
      <alignment horizontal="center"/>
    </xf>
    <xf fontId="10" fillId="10" borderId="26" numFmtId="0" xfId="0" applyFont="1" applyFill="1" applyBorder="1" applyAlignment="1">
      <alignment horizontal="center"/>
    </xf>
    <xf fontId="12" fillId="6" borderId="0" numFmtId="0" xfId="0" applyFont="1" applyFill="1" applyAlignment="1">
      <alignment horizontal="center"/>
    </xf>
    <xf fontId="12" fillId="6" borderId="29" numFmtId="0" xfId="0" applyFont="1" applyFill="1" applyBorder="1" applyAlignment="1">
      <alignment horizontal="center"/>
    </xf>
    <xf fontId="4" fillId="0" borderId="0" numFmtId="0" xfId="0" applyFont="1"/>
    <xf fontId="2" fillId="3" borderId="30" numFmtId="0" xfId="0" applyFont="1" applyFill="1" applyBorder="1" applyAlignment="1">
      <alignment horizontal="center"/>
    </xf>
    <xf fontId="2" fillId="3" borderId="31" numFmtId="0" xfId="0" applyFont="1" applyFill="1" applyBorder="1" applyAlignment="1">
      <alignment horizontal="center"/>
    </xf>
    <xf fontId="13" fillId="0" borderId="32" numFmtId="0" xfId="0" applyFont="1" applyBorder="1" applyAlignment="1">
      <alignment horizontal="center"/>
    </xf>
    <xf fontId="2" fillId="3" borderId="33" numFmtId="0" xfId="0" applyFont="1" applyFill="1" applyBorder="1" applyAlignment="1">
      <alignment horizontal="center"/>
    </xf>
    <xf fontId="2" fillId="3" borderId="34" numFmtId="0" xfId="0" applyFont="1" applyFill="1" applyBorder="1" applyAlignment="1">
      <alignment horizontal="center"/>
    </xf>
    <xf fontId="2" fillId="6" borderId="33" numFmtId="0" xfId="0" applyFont="1" applyFill="1" applyBorder="1" applyAlignment="1">
      <alignment horizontal="center"/>
    </xf>
    <xf fontId="2" fillId="6" borderId="30" numFmtId="0" xfId="0" applyFont="1" applyFill="1" applyBorder="1" applyAlignment="1">
      <alignment horizontal="center"/>
    </xf>
    <xf fontId="2" fillId="6" borderId="35" numFmtId="0" xfId="0" applyFont="1" applyFill="1" applyBorder="1" applyAlignment="1">
      <alignment horizontal="center"/>
    </xf>
    <xf fontId="2" fillId="6" borderId="16" numFmtId="0" xfId="0" applyFont="1" applyFill="1" applyBorder="1" applyAlignment="1">
      <alignment horizontal="center"/>
    </xf>
    <xf fontId="2" fillId="4" borderId="36" numFmtId="0" xfId="0" applyFont="1" applyFill="1" applyBorder="1" applyAlignment="1">
      <alignment horizontal="center"/>
    </xf>
    <xf fontId="2" fillId="4" borderId="2" numFmtId="0" xfId="0" applyFont="1" applyFill="1" applyBorder="1" applyAlignment="1">
      <alignment horizontal="center"/>
    </xf>
    <xf fontId="2" fillId="4" borderId="37" numFmtId="0" xfId="0" applyFont="1" applyFill="1" applyBorder="1" applyAlignment="1">
      <alignment horizontal="center"/>
    </xf>
    <xf fontId="2" fillId="11" borderId="38" numFmtId="0" xfId="0" applyFont="1" applyFill="1" applyBorder="1" applyAlignment="1">
      <alignment horizontal="center"/>
    </xf>
    <xf fontId="2" fillId="11" borderId="37" numFmtId="0" xfId="0" applyFont="1" applyFill="1" applyBorder="1" applyAlignment="1">
      <alignment horizontal="center"/>
    </xf>
    <xf fontId="14" fillId="12" borderId="33" numFmtId="0" xfId="0" applyFont="1" applyFill="1" applyBorder="1" applyAlignment="1">
      <alignment horizontal="center"/>
    </xf>
    <xf fontId="14" fillId="12" borderId="30" numFmtId="0" xfId="0" applyFont="1" applyFill="1" applyBorder="1" applyAlignment="1">
      <alignment horizontal="center"/>
    </xf>
    <xf fontId="2" fillId="4" borderId="1" numFmtId="0" xfId="0" applyFont="1" applyFill="1" applyBorder="1" applyAlignment="1">
      <alignment horizontal="center"/>
    </xf>
    <xf fontId="2" fillId="4" borderId="3" numFmtId="0" xfId="0" applyFont="1" applyFill="1" applyBorder="1" applyAlignment="1">
      <alignment horizontal="center"/>
    </xf>
    <xf fontId="2" fillId="0" borderId="39" numFmtId="0" xfId="0" applyFont="1" applyBorder="1" applyAlignment="1">
      <alignment horizontal="center"/>
    </xf>
    <xf fontId="4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4" fillId="8" borderId="40" numFmtId="0" xfId="0" applyFont="1" applyFill="1" applyBorder="1" applyAlignment="1">
      <alignment horizontal="center"/>
    </xf>
    <xf fontId="4" fillId="8" borderId="41" numFmtId="0" xfId="0" applyFont="1" applyFill="1" applyBorder="1" applyAlignment="1">
      <alignment horizontal="center"/>
    </xf>
    <xf fontId="4" fillId="8" borderId="42" numFmtId="0" xfId="0" applyFont="1" applyFill="1" applyBorder="1" applyAlignment="1">
      <alignment horizontal="center"/>
    </xf>
    <xf fontId="4" fillId="8" borderId="43" numFmtId="0" xfId="0" applyFont="1" applyFill="1" applyBorder="1" applyAlignment="1">
      <alignment horizontal="center"/>
    </xf>
    <xf fontId="4" fillId="8" borderId="44" numFmtId="0" xfId="0" applyFont="1" applyFill="1" applyBorder="1" applyAlignment="1">
      <alignment horizontal="center"/>
    </xf>
    <xf fontId="4" fillId="8" borderId="45" numFmtId="0" xfId="0" applyFont="1" applyFill="1" applyBorder="1" applyAlignment="1">
      <alignment horizontal="center"/>
    </xf>
    <xf fontId="10" fillId="8" borderId="46" numFmtId="0" xfId="0" applyFont="1" applyFill="1" applyBorder="1" applyAlignment="1">
      <alignment horizontal="center"/>
    </xf>
    <xf fontId="12" fillId="6" borderId="47" numFmtId="0" xfId="0" applyFont="1" applyFill="1" applyBorder="1" applyAlignment="1">
      <alignment horizontal="center"/>
    </xf>
    <xf fontId="2" fillId="3" borderId="35" numFmtId="0" xfId="0" applyFont="1" applyFill="1" applyBorder="1" applyAlignment="1">
      <alignment horizontal="center"/>
    </xf>
    <xf fontId="2" fillId="3" borderId="48" numFmtId="0" xfId="0" applyFont="1" applyFill="1" applyBorder="1" applyAlignment="1">
      <alignment horizontal="center"/>
    </xf>
    <xf fontId="2" fillId="4" borderId="49" numFmtId="0" xfId="0" applyFont="1" applyFill="1" applyBorder="1" applyAlignment="1">
      <alignment horizontal="center"/>
    </xf>
    <xf fontId="2" fillId="4" borderId="50" numFmtId="0" xfId="0" applyFont="1" applyFill="1" applyBorder="1" applyAlignment="1">
      <alignment horizontal="center"/>
    </xf>
    <xf fontId="2" fillId="4" borderId="51" numFmtId="0" xfId="0" applyFont="1" applyFill="1" applyBorder="1" applyAlignment="1">
      <alignment horizontal="center"/>
    </xf>
    <xf fontId="4" fillId="0" borderId="0" numFmtId="0" xfId="0" applyFont="1"/>
    <xf fontId="4" fillId="8" borderId="40" numFmtId="0" xfId="0" applyFont="1" applyFill="1" applyBorder="1"/>
    <xf fontId="4" fillId="8" borderId="41" numFmtId="0" xfId="0" applyFont="1" applyFill="1" applyBorder="1"/>
    <xf fontId="4" fillId="8" borderId="42" numFmtId="0" xfId="0" applyFont="1" applyFill="1" applyBorder="1"/>
    <xf fontId="4" fillId="8" borderId="43" numFmtId="0" xfId="0" applyFont="1" applyFill="1" applyBorder="1"/>
    <xf fontId="4" fillId="8" borderId="44" numFmtId="0" xfId="0" applyFont="1" applyFill="1" applyBorder="1"/>
    <xf fontId="4" fillId="8" borderId="45" numFmtId="0" xfId="0" applyFont="1" applyFill="1" applyBorder="1"/>
    <xf fontId="10" fillId="8" borderId="46" numFmtId="0" xfId="0" applyFont="1" applyFill="1" applyBorder="1"/>
    <xf fontId="4" fillId="0" borderId="23" numFmtId="0" xfId="0" applyFont="1" applyBorder="1"/>
    <xf fontId="4" fillId="10" borderId="23" numFmtId="0" xfId="0" applyFont="1" applyFill="1" applyBorder="1"/>
    <xf fontId="10" fillId="10" borderId="25" numFmtId="0" xfId="0" applyFont="1" applyFill="1" applyBorder="1"/>
    <xf fontId="10" fillId="10" borderId="28" numFmtId="0" xfId="0" applyFont="1" applyFill="1" applyBorder="1"/>
    <xf fontId="10" fillId="10" borderId="29" numFmtId="0" xfId="0" applyFont="1" applyFill="1" applyBorder="1"/>
    <xf fontId="11" fillId="10" borderId="25" numFmtId="10" xfId="0" applyNumberFormat="1" applyFont="1" applyFill="1" applyBorder="1"/>
    <xf fontId="10" fillId="10" borderId="18" numFmtId="0" xfId="0" applyFont="1" applyFill="1" applyBorder="1"/>
    <xf fontId="10" fillId="10" borderId="19" numFmtId="0" xfId="0" applyFont="1" applyFill="1" applyBorder="1"/>
    <xf fontId="10" fillId="10" borderId="24" numFmtId="0" xfId="0" applyFont="1" applyFill="1" applyBorder="1"/>
    <xf fontId="10" fillId="10" borderId="27" numFmtId="0" xfId="0" applyFont="1" applyFill="1" applyBorder="1"/>
    <xf fontId="2" fillId="0" borderId="23" numFmtId="0" xfId="0" applyFont="1" applyBorder="1"/>
    <xf fontId="12" fillId="6" borderId="17" numFmtId="0" xfId="0" applyFont="1" applyFill="1" applyBorder="1"/>
    <xf fontId="2" fillId="3" borderId="24" numFmtId="0" xfId="0" applyFont="1" applyFill="1" applyBorder="1"/>
    <xf fontId="2" fillId="6" borderId="26" numFmtId="0" xfId="0" applyFont="1" applyFill="1" applyBorder="1"/>
    <xf fontId="2" fillId="6" borderId="23" numFmtId="0" xfId="0" applyFont="1" applyFill="1" applyBorder="1"/>
    <xf fontId="2" fillId="6" borderId="24" numFmtId="0" xfId="0" applyFont="1" applyFill="1" applyBorder="1"/>
    <xf fontId="2" fillId="6" borderId="27" numFmtId="0" xfId="0" applyFont="1" applyFill="1" applyBorder="1"/>
    <xf fontId="2" fillId="6" borderId="23" numFmtId="0" xfId="0" applyFont="1" applyFill="1" applyBorder="1"/>
    <xf fontId="12" fillId="6" borderId="29" numFmtId="0" xfId="0" applyFont="1" applyFill="1" applyBorder="1"/>
    <xf fontId="2" fillId="3" borderId="24" numFmtId="0" xfId="0" applyFont="1" applyFill="1" applyBorder="1"/>
    <xf fontId="10" fillId="10" borderId="26" numFmtId="0" xfId="0" applyFont="1" applyFill="1" applyBorder="1"/>
    <xf fontId="12" fillId="6" borderId="17" numFmtId="0" xfId="0" applyFont="1" applyFill="1" applyBorder="1" applyAlignment="1">
      <alignment horizontal="left"/>
    </xf>
    <xf fontId="12" fillId="6" borderId="0" numFmtId="0" xfId="0" applyFont="1" applyFill="1" applyAlignment="1">
      <alignment horizontal="left"/>
    </xf>
    <xf fontId="2" fillId="6" borderId="23" numFmtId="0" xfId="0" applyFont="1" applyFill="1" applyBorder="1" applyAlignment="1">
      <alignment horizontal="left"/>
    </xf>
    <xf fontId="2" fillId="3" borderId="18" numFmtId="0" xfId="0" applyFont="1" applyFill="1" applyBorder="1"/>
    <xf fontId="2" fillId="3" borderId="27" numFmtId="0" xfId="0" applyFont="1" applyFill="1" applyBorder="1"/>
    <xf fontId="2" fillId="3" borderId="18" numFmtId="0" xfId="0" applyFont="1" applyFill="1" applyBorder="1"/>
    <xf fontId="12" fillId="6" borderId="0" numFmtId="0" xfId="0" applyFont="1" applyFill="1"/>
    <xf fontId="2" fillId="6" borderId="30" numFmtId="0" xfId="0" applyFont="1" applyFill="1" applyBorder="1"/>
    <xf fontId="2" fillId="3" borderId="31" numFmtId="0" xfId="0" applyFont="1" applyFill="1" applyBorder="1"/>
    <xf fontId="2" fillId="3" borderId="33" numFmtId="0" xfId="0" applyFont="1" applyFill="1" applyBorder="1"/>
    <xf fontId="2" fillId="3" borderId="34" numFmtId="0" xfId="0" applyFont="1" applyFill="1" applyBorder="1"/>
    <xf fontId="2" fillId="6" borderId="33" numFmtId="0" xfId="0" applyFont="1" applyFill="1" applyBorder="1"/>
    <xf fontId="2" fillId="6" borderId="35" numFmtId="0" xfId="0" applyFont="1" applyFill="1" applyBorder="1"/>
    <xf fontId="2" fillId="6" borderId="16" numFmtId="0" xfId="0" applyFont="1" applyFill="1" applyBorder="1"/>
    <xf fontId="2" fillId="4" borderId="36" numFmtId="0" xfId="0" applyFont="1" applyFill="1" applyBorder="1"/>
    <xf fontId="2" fillId="4" borderId="2" numFmtId="0" xfId="0" applyFont="1" applyFill="1" applyBorder="1"/>
    <xf fontId="2" fillId="4" borderId="37" numFmtId="0" xfId="0" applyFont="1" applyFill="1" applyBorder="1"/>
    <xf fontId="2" fillId="11" borderId="38" numFmtId="0" xfId="0" applyFont="1" applyFill="1" applyBorder="1" applyAlignment="1">
      <alignment horizontal="right"/>
    </xf>
    <xf fontId="2" fillId="11" borderId="37" numFmtId="0" xfId="0" applyFont="1" applyFill="1" applyBorder="1" applyAlignment="1">
      <alignment horizontal="right"/>
    </xf>
    <xf fontId="14" fillId="12" borderId="33" numFmtId="0" xfId="0" applyFont="1" applyFill="1" applyBorder="1"/>
    <xf fontId="14" fillId="12" borderId="30" numFmtId="0" xfId="0" applyFont="1" applyFill="1" applyBorder="1"/>
    <xf fontId="2" fillId="4" borderId="1" numFmtId="0" xfId="0" applyFont="1" applyFill="1" applyBorder="1"/>
    <xf fontId="2" fillId="4" borderId="3" numFmtId="0" xfId="0" applyFont="1" applyFill="1" applyBorder="1"/>
    <xf fontId="2" fillId="0" borderId="39" numFmtId="0" xfId="0" applyFont="1" applyBorder="1"/>
    <xf fontId="2" fillId="3" borderId="27" numFmtId="0" xfId="0" applyFont="1" applyFill="1" applyBorder="1"/>
    <xf fontId="2" fillId="3" borderId="31" numFmtId="0" xfId="0" applyFont="1" applyFill="1" applyBorder="1"/>
    <xf fontId="2" fillId="4" borderId="4" numFmtId="0" xfId="0" applyFont="1" applyFill="1" applyBorder="1"/>
    <xf fontId="2" fillId="4" borderId="5" numFmtId="0" xfId="0" applyFont="1" applyFill="1" applyBorder="1"/>
    <xf fontId="2" fillId="4" borderId="52" numFmtId="0" xfId="0" applyFont="1" applyFill="1" applyBorder="1"/>
    <xf fontId="4" fillId="0" borderId="47" numFmtId="0" xfId="0" applyFont="1" applyBorder="1"/>
    <xf fontId="0" fillId="0" borderId="0" numFmtId="0" xfId="0">
      <protection hidden="0" locked="1"/>
    </xf>
    <xf fontId="2" fillId="3" borderId="40" numFmtId="0" xfId="0" applyFont="1" applyFill="1" applyBorder="1"/>
    <xf fontId="2" fillId="3" borderId="41" numFmtId="0" xfId="0" applyFont="1" applyFill="1" applyBorder="1"/>
    <xf fontId="2" fillId="3" borderId="42" numFmtId="0" xfId="0" applyFont="1" applyFill="1" applyBorder="1"/>
    <xf fontId="2" fillId="3" borderId="43" numFmtId="0" xfId="0" applyFont="1" applyFill="1" applyBorder="1"/>
    <xf fontId="2" fillId="3" borderId="44" numFmtId="0" xfId="0" applyFont="1" applyFill="1" applyBorder="1"/>
    <xf fontId="2" fillId="3" borderId="45" numFmtId="0" xfId="0" applyFont="1" applyFill="1" applyBorder="1"/>
    <xf fontId="2" fillId="3" borderId="40" numFmtId="0" xfId="0" applyFont="1" applyFill="1" applyBorder="1"/>
    <xf fontId="2" fillId="3" borderId="46" numFmtId="0" xfId="0" applyFont="1" applyFill="1" applyBorder="1"/>
    <xf fontId="4" fillId="8" borderId="53" numFmtId="0" xfId="0" applyFont="1" applyFill="1" applyBorder="1" applyAlignment="1">
      <alignment horizontal="center"/>
    </xf>
    <xf fontId="4" fillId="8" borderId="25" numFmtId="0" xfId="0" applyFont="1" applyFill="1" applyBorder="1" applyAlignment="1">
      <alignment horizontal="center"/>
    </xf>
    <xf fontId="4" fillId="8" borderId="28" numFmtId="0" xfId="0" applyFont="1" applyFill="1" applyBorder="1" applyAlignment="1">
      <alignment horizontal="center"/>
    </xf>
    <xf fontId="4" fillId="8" borderId="27" numFmtId="0" xfId="0" applyFont="1" applyFill="1" applyBorder="1" applyAlignment="1">
      <alignment horizontal="center"/>
    </xf>
    <xf fontId="2" fillId="0" borderId="24" numFmtId="0" xfId="0" applyFont="1" applyBorder="1"/>
    <xf fontId="4" fillId="10" borderId="54" numFmtId="0" xfId="0" applyFont="1" applyFill="1" applyBorder="1" applyAlignment="1">
      <alignment horizontal="center"/>
    </xf>
    <xf fontId="11" fillId="10" borderId="26" numFmtId="10" xfId="0" applyNumberFormat="1" applyFont="1" applyFill="1" applyBorder="1" applyAlignment="1">
      <alignment horizontal="center"/>
    </xf>
    <xf fontId="10" fillId="10" borderId="23" numFmtId="0" xfId="0" applyFont="1" applyFill="1" applyBorder="1" applyAlignment="1">
      <alignment horizontal="center"/>
    </xf>
    <xf fontId="12" fillId="6" borderId="55" numFmtId="0" xfId="0" applyFont="1" applyFill="1" applyBorder="1" applyAlignment="1">
      <alignment horizontal="center"/>
    </xf>
    <xf fontId="13" fillId="0" borderId="0" numFmtId="0" xfId="0" applyFont="1" applyAlignment="1">
      <alignment horizontal="center"/>
    </xf>
    <xf fontId="12" fillId="6" borderId="56" numFmtId="0" xfId="0" applyFont="1" applyFill="1" applyBorder="1" applyAlignment="1">
      <alignment horizontal="center"/>
    </xf>
    <xf fontId="12" fillId="6" borderId="57" numFmtId="0" xfId="0" applyFont="1" applyFill="1" applyBorder="1" applyAlignment="1">
      <alignment horizontal="center"/>
    </xf>
    <xf fontId="12" fillId="6" borderId="54" numFmtId="0" xfId="0" applyFont="1" applyFill="1" applyBorder="1" applyAlignment="1">
      <alignment horizontal="center"/>
    </xf>
    <xf fontId="2" fillId="3" borderId="53" numFmtId="0" xfId="0" applyFont="1" applyFill="1" applyBorder="1" applyAlignment="1">
      <alignment horizontal="center"/>
    </xf>
    <xf fontId="2" fillId="6" borderId="25" numFmtId="0" xfId="0" applyFont="1" applyFill="1" applyBorder="1" applyAlignment="1">
      <alignment horizontal="center"/>
    </xf>
    <xf fontId="2" fillId="6" borderId="18" numFmtId="0" xfId="0" applyFont="1" applyFill="1" applyBorder="1" applyAlignment="1">
      <alignment horizontal="center"/>
    </xf>
    <xf fontId="2" fillId="6" borderId="19" numFmtId="0" xfId="0" applyFont="1" applyFill="1" applyBorder="1" applyAlignment="1">
      <alignment horizontal="center"/>
    </xf>
    <xf fontId="2" fillId="3" borderId="58" numFmtId="0" xfId="0" applyFont="1" applyFill="1" applyBorder="1" applyAlignment="1">
      <alignment horizontal="center"/>
    </xf>
    <xf fontId="13" fillId="0" borderId="59" numFmtId="0" xfId="0" applyFont="1" applyBorder="1" applyAlignment="1">
      <alignment horizontal="center"/>
    </xf>
    <xf fontId="2" fillId="3" borderId="60" numFmtId="0" xfId="0" applyFont="1" applyFill="1" applyBorder="1" applyAlignment="1">
      <alignment horizontal="center"/>
    </xf>
    <xf fontId="2" fillId="3" borderId="61" numFmtId="0" xfId="0" applyFont="1" applyFill="1" applyBorder="1" applyAlignment="1">
      <alignment horizontal="center"/>
    </xf>
    <xf fontId="2" fillId="3" borderId="62" numFmtId="0" xfId="0" applyFont="1" applyFill="1" applyBorder="1" applyAlignment="1">
      <alignment horizontal="center"/>
    </xf>
    <xf fontId="2" fillId="6" borderId="61" numFmtId="0" xfId="0" applyFont="1" applyFill="1" applyBorder="1" applyAlignment="1">
      <alignment horizontal="center"/>
    </xf>
    <xf fontId="2" fillId="6" borderId="59" numFmtId="0" xfId="0" applyFont="1" applyFill="1" applyBorder="1" applyAlignment="1">
      <alignment horizontal="center"/>
    </xf>
    <xf fontId="2" fillId="6" borderId="10" numFmtId="0" xfId="0" applyFont="1" applyFill="1" applyBorder="1" applyAlignment="1">
      <alignment horizontal="center"/>
    </xf>
    <xf fontId="2" fillId="0" borderId="35" numFmtId="0" xfId="0" applyFont="1" applyBorder="1"/>
    <xf fontId="2" fillId="4" borderId="63" numFmtId="0" xfId="0" applyFont="1" applyFill="1" applyBorder="1" applyAlignment="1">
      <alignment horizontal="center"/>
    </xf>
    <xf fontId="2" fillId="4" borderId="64" numFmtId="0" xfId="0" applyFont="1" applyFill="1" applyBorder="1" applyAlignment="1">
      <alignment horizontal="center"/>
    </xf>
    <xf fontId="2" fillId="11" borderId="65" numFmtId="0" xfId="0" applyFont="1" applyFill="1" applyBorder="1" applyAlignment="1">
      <alignment horizontal="center"/>
    </xf>
    <xf fontId="2" fillId="11" borderId="64" numFmtId="0" xfId="0" applyFont="1" applyFill="1" applyBorder="1" applyAlignment="1">
      <alignment horizontal="center"/>
    </xf>
    <xf fontId="14" fillId="12" borderId="60" numFmtId="0" xfId="0" applyFont="1" applyFill="1" applyBorder="1" applyAlignment="1">
      <alignment horizontal="center"/>
    </xf>
    <xf fontId="14" fillId="12" borderId="62" numFmtId="0" xfId="0" applyFont="1" applyFill="1" applyBorder="1" applyAlignment="1">
      <alignment horizontal="center"/>
    </xf>
    <xf fontId="2" fillId="4" borderId="66" numFmtId="0" xfId="0" applyFont="1" applyFill="1" applyBorder="1" applyAlignment="1">
      <alignment horizontal="center"/>
    </xf>
    <xf fontId="2" fillId="4" borderId="67" numFmtId="0" xfId="0" applyFont="1" applyFill="1" applyBorder="1" applyAlignment="1">
      <alignment horizontal="center"/>
    </xf>
    <xf fontId="4" fillId="0" borderId="63" numFmtId="0" xfId="0" applyFont="1" applyBorder="1" applyAlignment="1">
      <alignment horizontal="center"/>
    </xf>
    <xf fontId="4" fillId="8" borderId="68" numFmtId="0" xfId="0" applyFont="1" applyFill="1" applyBorder="1" applyAlignment="1">
      <alignment horizontal="center"/>
    </xf>
    <xf fontId="4" fillId="8" borderId="69" numFmtId="0" xfId="0" applyFont="1" applyFill="1" applyBorder="1" applyAlignment="1">
      <alignment horizontal="center"/>
    </xf>
    <xf fontId="4" fillId="8" borderId="46" numFmtId="0" xfId="0" applyFont="1" applyFill="1" applyBorder="1" applyAlignment="1">
      <alignment horizontal="center"/>
    </xf>
    <xf fontId="10" fillId="10" borderId="53" numFmtId="0" xfId="0" applyFont="1" applyFill="1" applyBorder="1" applyAlignment="1">
      <alignment horizontal="center"/>
    </xf>
    <xf fontId="2" fillId="6" borderId="54" numFmtId="0" xfId="0" applyFont="1" applyFill="1" applyBorder="1" applyAlignment="1">
      <alignment horizontal="center"/>
    </xf>
    <xf fontId="2" fillId="6" borderId="62" numFmtId="0" xfId="0" applyFont="1" applyFill="1" applyBorder="1" applyAlignment="1">
      <alignment horizontal="center"/>
    </xf>
    <xf fontId="2" fillId="4" borderId="30" numFmtId="0" xfId="0" applyFont="1" applyFill="1" applyBorder="1" applyAlignment="1">
      <alignment horizontal="center"/>
    </xf>
    <xf fontId="2" fillId="4" borderId="33" numFmtId="0" xfId="0" applyFont="1" applyFill="1" applyBorder="1" applyAlignment="1">
      <alignment horizontal="center"/>
    </xf>
    <xf fontId="4" fillId="0" borderId="63" numFmtId="0" xfId="0" applyFont="1" applyBorder="1"/>
    <xf fontId="4" fillId="8" borderId="68" numFmtId="0" xfId="0" applyFont="1" applyFill="1" applyBorder="1"/>
    <xf fontId="4" fillId="8" borderId="69" numFmtId="0" xfId="0" applyFont="1" applyFill="1" applyBorder="1"/>
    <xf fontId="4" fillId="8" borderId="46" numFmtId="0" xfId="0" applyFont="1" applyFill="1" applyBorder="1"/>
    <xf fontId="4" fillId="10" borderId="54" numFmtId="0" xfId="0" applyFont="1" applyFill="1" applyBorder="1"/>
    <xf fontId="10" fillId="10" borderId="53" numFmtId="0" xfId="0" applyFont="1" applyFill="1" applyBorder="1"/>
    <xf fontId="12" fillId="6" borderId="55" numFmtId="0" xfId="0" applyFont="1" applyFill="1" applyBorder="1"/>
    <xf fontId="2" fillId="3" borderId="53" numFmtId="0" xfId="0" applyFont="1" applyFill="1" applyBorder="1"/>
    <xf fontId="2" fillId="6" borderId="25" numFmtId="0" xfId="0" applyFont="1" applyFill="1" applyBorder="1"/>
    <xf fontId="2" fillId="6" borderId="18" numFmtId="0" xfId="0" applyFont="1" applyFill="1" applyBorder="1"/>
    <xf fontId="12" fillId="6" borderId="56" numFmtId="0" xfId="0" applyFont="1" applyFill="1" applyBorder="1"/>
    <xf fontId="12" fillId="6" borderId="57" numFmtId="0" xfId="0" applyFont="1" applyFill="1" applyBorder="1"/>
    <xf fontId="2" fillId="6" borderId="54" numFmtId="0" xfId="0" applyFont="1" applyFill="1" applyBorder="1"/>
    <xf fontId="12" fillId="6" borderId="54" numFmtId="0" xfId="0" applyFont="1" applyFill="1" applyBorder="1"/>
    <xf fontId="12" fillId="6" borderId="55" numFmtId="0" xfId="0" applyFont="1" applyFill="1" applyBorder="1" applyAlignment="1">
      <alignment horizontal="left"/>
    </xf>
    <xf fontId="12" fillId="6" borderId="56" numFmtId="0" xfId="0" applyFont="1" applyFill="1" applyBorder="1" applyAlignment="1">
      <alignment horizontal="left"/>
    </xf>
    <xf fontId="12" fillId="6" borderId="57" numFmtId="0" xfId="0" applyFont="1" applyFill="1" applyBorder="1" applyAlignment="1">
      <alignment horizontal="left"/>
    </xf>
    <xf fontId="2" fillId="6" borderId="54" numFmtId="0" xfId="0" applyFont="1" applyFill="1" applyBorder="1" applyAlignment="1">
      <alignment horizontal="left"/>
    </xf>
    <xf fontId="2" fillId="6" borderId="34" numFmtId="0" xfId="0" applyFont="1" applyFill="1" applyBorder="1"/>
    <xf fontId="2" fillId="3" borderId="58" numFmtId="0" xfId="0" applyFont="1" applyFill="1" applyBorder="1"/>
    <xf fontId="2" fillId="3" borderId="60" numFmtId="0" xfId="0" applyFont="1" applyFill="1" applyBorder="1"/>
    <xf fontId="2" fillId="3" borderId="62" numFmtId="0" xfId="0" applyFont="1" applyFill="1" applyBorder="1"/>
    <xf fontId="2" fillId="6" borderId="59" numFmtId="0" xfId="0" applyFont="1" applyFill="1" applyBorder="1"/>
    <xf fontId="2" fillId="6" borderId="62" numFmtId="0" xfId="0" applyFont="1" applyFill="1" applyBorder="1"/>
    <xf fontId="2" fillId="4" borderId="63" numFmtId="0" xfId="0" applyFont="1" applyFill="1" applyBorder="1"/>
    <xf fontId="2" fillId="4" borderId="64" numFmtId="0" xfId="0" applyFont="1" applyFill="1" applyBorder="1"/>
    <xf fontId="2" fillId="11" borderId="65" numFmtId="0" xfId="0" applyFont="1" applyFill="1" applyBorder="1" applyAlignment="1">
      <alignment horizontal="right"/>
    </xf>
    <xf fontId="2" fillId="11" borderId="64" numFmtId="0" xfId="0" applyFont="1" applyFill="1" applyBorder="1" applyAlignment="1">
      <alignment horizontal="right"/>
    </xf>
    <xf fontId="14" fillId="12" borderId="60" numFmtId="0" xfId="0" applyFont="1" applyFill="1" applyBorder="1"/>
    <xf fontId="14" fillId="12" borderId="62" numFmtId="0" xfId="0" applyFont="1" applyFill="1" applyBorder="1"/>
    <xf fontId="2" fillId="4" borderId="66" numFmtId="0" xfId="0" applyFont="1" applyFill="1" applyBorder="1"/>
    <xf fontId="2" fillId="4" borderId="67" numFmtId="0" xfId="0" applyFont="1" applyFill="1" applyBorder="1"/>
    <xf fontId="2" fillId="4" borderId="70" numFmtId="0" xfId="0" applyFont="1" applyFill="1" applyBorder="1"/>
    <xf fontId="2" fillId="4" borderId="61" numFmtId="0" xfId="0" applyFont="1" applyFill="1" applyBorder="1"/>
    <xf fontId="0" fillId="0" borderId="40" numFmtId="0" xfId="0" applyBorder="1">
      <protection hidden="0" locked="1"/>
    </xf>
    <xf fontId="4" fillId="6" borderId="57" numFmtId="0" xfId="0" applyFont="1" applyFill="1" applyBorder="1" applyAlignment="1">
      <alignment horizontal="center" vertical="center"/>
    </xf>
    <xf fontId="4" fillId="6" borderId="71" numFmtId="0" xfId="0" applyFont="1" applyFill="1" applyBorder="1" applyAlignment="1">
      <alignment horizontal="center" vertical="center" wrapText="1"/>
    </xf>
    <xf fontId="4" fillId="5" borderId="72" numFmtId="0" xfId="0" applyFont="1" applyFill="1" applyBorder="1" applyAlignment="1">
      <alignment horizontal="center" vertical="center" wrapText="1"/>
    </xf>
    <xf fontId="4" fillId="5" borderId="18" numFmtId="0" xfId="0" applyFont="1" applyFill="1" applyBorder="1" applyAlignment="1">
      <alignment horizontal="center" vertical="center" wrapText="1"/>
    </xf>
    <xf fontId="4" fillId="5" borderId="27" numFmtId="0" xfId="0" applyFont="1" applyFill="1" applyBorder="1" applyAlignment="1">
      <alignment horizontal="center" vertical="center" wrapText="1"/>
    </xf>
    <xf fontId="7" fillId="6" borderId="72" numFmtId="0" xfId="0" applyFont="1" applyFill="1" applyBorder="1" applyAlignment="1">
      <alignment horizontal="center" vertical="center" wrapText="1"/>
    </xf>
    <xf fontId="4" fillId="6" borderId="27" numFmtId="0" xfId="0" applyFont="1" applyFill="1" applyBorder="1" applyAlignment="1">
      <alignment horizontal="center" vertical="center" wrapText="1"/>
    </xf>
    <xf fontId="4" fillId="6" borderId="72" numFmtId="0" xfId="0" applyFont="1" applyFill="1" applyBorder="1" applyAlignment="1">
      <alignment horizontal="center" vertical="center" wrapText="1"/>
    </xf>
    <xf fontId="4" fillId="8" borderId="54" numFmtId="0" xfId="0" applyFont="1" applyFill="1" applyBorder="1" applyAlignment="1">
      <alignment horizontal="center"/>
    </xf>
    <xf fontId="2" fillId="3" borderId="54" numFmtId="0" xfId="0" applyFont="1" applyFill="1" applyBorder="1" applyAlignment="1">
      <alignment horizontal="center"/>
    </xf>
    <xf fontId="0" fillId="0" borderId="0" numFmtId="0" xfId="0">
      <protection hidden="0" locked="1"/>
    </xf>
    <xf fontId="0" fillId="0" borderId="63" numFmtId="0" xfId="0" applyBorder="1">
      <protection hidden="0" locked="1"/>
    </xf>
    <xf fontId="4" fillId="8" borderId="68" numFmtId="0" xfId="0" applyFont="1" applyFill="1" applyBorder="1"/>
    <xf fontId="4" fillId="8" borderId="69" numFmtId="0" xfId="0" applyFont="1" applyFill="1" applyBorder="1"/>
    <xf fontId="4" fillId="8" borderId="44" numFmtId="0" xfId="0" applyFont="1" applyFill="1" applyBorder="1"/>
    <xf fontId="4" fillId="8" borderId="42" numFmtId="0" xfId="0" applyFont="1" applyFill="1" applyBorder="1"/>
    <xf fontId="4" fillId="8" borderId="46" numFmtId="0" xfId="0" applyFont="1" applyFill="1" applyBorder="1"/>
    <xf fontId="10" fillId="8" borderId="46" numFmtId="0" xfId="0" applyFont="1" applyFill="1" applyBorder="1"/>
    <xf fontId="4" fillId="10" borderId="54" numFmtId="0" xfId="0" applyFont="1" applyFill="1" applyBorder="1"/>
    <xf fontId="10" fillId="10" borderId="24" numFmtId="0" xfId="0" applyFont="1" applyFill="1" applyBorder="1"/>
    <xf fontId="10" fillId="10" borderId="25" numFmtId="0" xfId="0" applyFont="1" applyFill="1" applyBorder="1"/>
    <xf fontId="10" fillId="10" borderId="18" numFmtId="0" xfId="0" applyFont="1" applyFill="1" applyBorder="1"/>
    <xf fontId="10" fillId="10" borderId="19" numFmtId="0" xfId="0" applyFont="1" applyFill="1" applyBorder="1"/>
    <xf fontId="11" fillId="10" borderId="25" numFmtId="10" xfId="0" applyNumberFormat="1" applyFont="1" applyFill="1" applyBorder="1"/>
    <xf fontId="10" fillId="10" borderId="27" numFmtId="0" xfId="0" applyFont="1" applyFill="1" applyBorder="1"/>
    <xf fontId="12" fillId="6" borderId="39" numFmtId="0" xfId="0" applyFont="1" applyFill="1" applyBorder="1"/>
    <xf fontId="2" fillId="3" borderId="53" numFmtId="0" xfId="0" applyFont="1" applyFill="1" applyBorder="1"/>
    <xf fontId="2" fillId="6" borderId="25" numFmtId="0" xfId="0" applyFont="1" applyFill="1" applyBorder="1"/>
    <xf fontId="2" fillId="6" borderId="18" numFmtId="0" xfId="0" applyFont="1" applyFill="1" applyBorder="1"/>
    <xf fontId="2" fillId="6" borderId="27" numFmtId="0" xfId="0" applyFont="1" applyFill="1" applyBorder="1"/>
    <xf fontId="12" fillId="6" borderId="47" numFmtId="0" xfId="0" applyFont="1" applyFill="1" applyBorder="1"/>
    <xf fontId="2" fillId="6" borderId="54" numFmtId="0" xfId="0" applyFont="1" applyFill="1" applyBorder="1"/>
    <xf fontId="2" fillId="3" borderId="25" numFmtId="0" xfId="0" applyFont="1" applyFill="1" applyBorder="1" applyAlignment="1">
      <alignment horizontal="center"/>
    </xf>
    <xf fontId="12" fillId="6" borderId="39" numFmtId="0" xfId="0" applyFont="1" applyFill="1" applyBorder="1" applyAlignment="1">
      <alignment horizontal="center"/>
    </xf>
    <xf fontId="12" fillId="6" borderId="23" numFmtId="0" xfId="0" applyFont="1" applyFill="1" applyBorder="1"/>
    <xf fontId="2" fillId="3" borderId="73" numFmtId="0" xfId="0" applyFont="1" applyFill="1" applyBorder="1" applyAlignment="1">
      <alignment horizontal="center"/>
    </xf>
    <xf fontId="2" fillId="3" borderId="15" numFmtId="0" xfId="0" applyFont="1" applyFill="1" applyBorder="1" applyAlignment="1">
      <alignment horizontal="center"/>
    </xf>
    <xf fontId="2" fillId="6" borderId="59" numFmtId="0" xfId="0" applyFont="1" applyFill="1" applyBorder="1"/>
    <xf fontId="2" fillId="6" borderId="15" numFmtId="0" xfId="0" applyFont="1" applyFill="1" applyBorder="1"/>
    <xf fontId="2" fillId="6" borderId="16" numFmtId="0" xfId="0" applyFont="1" applyFill="1" applyBorder="1"/>
    <xf fontId="2" fillId="6" borderId="62" numFmtId="0" xfId="0" applyFont="1" applyFill="1" applyBorder="1"/>
    <xf fontId="2" fillId="4" borderId="30" numFmtId="0" xfId="0" applyFont="1" applyFill="1" applyBorder="1"/>
    <xf fontId="2" fillId="4" borderId="33" numFmtId="0" xfId="0" applyFont="1" applyFill="1" applyBorder="1"/>
    <xf fontId="14" fillId="12" borderId="60" numFmtId="0" xfId="0" applyFont="1" applyFill="1" applyBorder="1"/>
    <xf fontId="14" fillId="12" borderId="62" numFmtId="0" xfId="0" applyFont="1" applyFill="1" applyBorder="1"/>
    <xf fontId="2" fillId="4" borderId="66" numFmtId="0" xfId="0" applyFont="1" applyFill="1" applyBorder="1"/>
    <xf fontId="2" fillId="4" borderId="67" numFmtId="0" xfId="0" applyFont="1" applyFill="1" applyBorder="1"/>
    <xf fontId="4" fillId="13" borderId="18" numFmtId="0" xfId="0" applyFont="1" applyFill="1" applyBorder="1"/>
    <xf fontId="4" fillId="13" borderId="0" numFmtId="0" xfId="0" applyFont="1" applyFill="1"/>
    <xf fontId="2" fillId="0" borderId="18" numFmtId="0" xfId="0" applyFont="1" applyBorder="1"/>
    <xf fontId="15" fillId="14" borderId="15" numFmtId="0" xfId="0" applyFont="1" applyFill="1" applyBorder="1" applyAlignment="1">
      <alignment horizontal="center" vertical="center" wrapText="1"/>
    </xf>
    <xf fontId="15" fillId="14" borderId="19" numFmtId="0" xfId="0" applyFont="1" applyFill="1" applyBorder="1" applyAlignment="1">
      <alignment horizontal="center" vertical="center" wrapText="1"/>
    </xf>
    <xf fontId="8" fillId="0" borderId="23" numFmtId="0" xfId="0" applyFont="1" applyBorder="1"/>
    <xf fontId="8" fillId="0" borderId="26" numFmtId="0" xfId="0" applyFont="1" applyBorder="1"/>
    <xf fontId="8" fillId="0" borderId="28" numFmtId="0" xfId="0" applyFont="1" applyBorder="1"/>
    <xf fontId="15" fillId="14" borderId="18" numFmtId="0" xfId="0" applyFont="1" applyFill="1" applyBorder="1" applyAlignment="1">
      <alignment horizontal="center" vertical="center" wrapText="1"/>
    </xf>
    <xf fontId="15" fillId="14" borderId="19" numFmtId="0" xfId="0" applyFont="1" applyFill="1" applyBorder="1" applyAlignment="1">
      <alignment vertical="center" wrapText="1"/>
    </xf>
    <xf fontId="16" fillId="14" borderId="18" numFmtId="0" xfId="0" applyFont="1" applyFill="1" applyBorder="1" applyAlignment="1">
      <alignment vertical="center" wrapText="1"/>
    </xf>
    <xf fontId="16" fillId="14" borderId="18" numFmtId="0" xfId="0" applyFont="1" applyFill="1" applyBorder="1" applyAlignment="1">
      <alignment horizontal="center" vertical="center" wrapText="1"/>
    </xf>
    <xf fontId="16" fillId="14" borderId="18" numFmt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vmlDrawing" Target="../drawings/vmlDrawing1.vml"/><Relationship 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376" zoomScale="100" workbookViewId="0">
      <selection activeCell="B393" activeCellId="0" sqref="B393"/>
    </sheetView>
  </sheetViews>
  <sheetFormatPr defaultColWidth="14.43" defaultRowHeight="15" customHeight="1"/>
  <cols>
    <col customWidth="1" min="1" max="1" width="35"/>
    <col customWidth="1" min="2" max="2" width="13.140000000000001"/>
    <col customWidth="1" min="3" max="3" width="12.43"/>
    <col customWidth="1" min="4" max="4" width="12.57"/>
    <col customWidth="1" min="5" max="5" width="12.43"/>
    <col customWidth="1" min="6" max="6" width="15.57"/>
    <col customWidth="1" min="7" max="7" width="13.710000000000001"/>
    <col customWidth="1" min="8" max="8" width="12.57"/>
    <col customWidth="1" min="9" max="9" width="12.43"/>
    <col customWidth="1" min="10" max="10" width="15.57"/>
    <col customWidth="1" min="11" max="11" width="15.289999999999999"/>
    <col customWidth="1" min="12" max="12" width="14.43"/>
    <col customWidth="1" min="13" max="13" width="17.57421875"/>
    <col customWidth="1" min="14" max="29" width="8"/>
    <col customWidth="1" min="30" max="30" width="12.57"/>
  </cols>
  <sheetData>
    <row r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20.25" customHeight="1">
      <c r="A3" s="7"/>
      <c r="B3" s="8"/>
      <c r="C3" s="9"/>
      <c r="D3" s="10" t="s">
        <v>1</v>
      </c>
      <c r="E3" s="11"/>
      <c r="F3" s="12"/>
      <c r="G3" s="13"/>
      <c r="H3" s="14" t="s">
        <v>2</v>
      </c>
      <c r="I3" s="15"/>
      <c r="J3" s="16"/>
      <c r="K3" s="17" t="s">
        <v>3</v>
      </c>
      <c r="L3" s="18">
        <v>1</v>
      </c>
      <c r="M3" s="19" t="s">
        <v>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8" customHeight="1">
      <c r="A4" s="20" t="s">
        <v>5</v>
      </c>
      <c r="B4" s="21" t="s">
        <v>6</v>
      </c>
      <c r="C4" s="22" t="s">
        <v>7</v>
      </c>
      <c r="D4" s="23" t="s">
        <v>8</v>
      </c>
      <c r="E4" s="23" t="s">
        <v>9</v>
      </c>
      <c r="F4" s="24" t="s">
        <v>10</v>
      </c>
      <c r="G4" s="25" t="s">
        <v>11</v>
      </c>
      <c r="H4" s="26" t="s">
        <v>12</v>
      </c>
      <c r="I4" s="26" t="s">
        <v>13</v>
      </c>
      <c r="J4" s="27" t="s">
        <v>14</v>
      </c>
      <c r="K4" s="28" t="s">
        <v>15</v>
      </c>
      <c r="L4" s="29" t="s">
        <v>16</v>
      </c>
      <c r="M4" s="3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4.25" customHeight="1">
      <c r="A5" s="31" t="s">
        <v>17</v>
      </c>
      <c r="B5" s="32">
        <f>SUM(B6,B17,B28,B34)</f>
        <v>545</v>
      </c>
      <c r="C5" s="32">
        <f>SUM(C6,C17,C28,C34)</f>
        <v>6759.2000000000007</v>
      </c>
      <c r="D5" s="33">
        <f>SUM(D6,D17,D28,D34)</f>
        <v>273.29999999999995</v>
      </c>
      <c r="E5" s="33">
        <f>SUM(E6,E17,E28,E34)</f>
        <v>302</v>
      </c>
      <c r="F5" s="34">
        <f>SUM(F6,F17,F28,F34)</f>
        <v>737</v>
      </c>
      <c r="G5" s="35">
        <f>SUM(G7:G16,G18:G27,G29:G33,G35:G44)</f>
        <v>2009.9740000000004</v>
      </c>
      <c r="H5" s="36">
        <f>SUM(H6,H17,H28,H34)</f>
        <v>75.635999999999996</v>
      </c>
      <c r="I5" s="36">
        <f>SUM(I6,I17,I28,I34)</f>
        <v>64.150000000000006</v>
      </c>
      <c r="J5" s="31">
        <f>SUM(J6,J17,J28,J34)</f>
        <v>282.51999999999998</v>
      </c>
      <c r="K5" s="37">
        <f>B5</f>
        <v>545</v>
      </c>
      <c r="L5" s="38">
        <f>K5*$L$3</f>
        <v>545</v>
      </c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ht="14.25" customHeight="1">
      <c r="A6" s="42" t="s">
        <v>18</v>
      </c>
      <c r="B6" s="43">
        <f>SUM(B7:B16)</f>
        <v>169</v>
      </c>
      <c r="C6" s="43">
        <f>SUM(C7:C16)</f>
        <v>2030.4000000000001</v>
      </c>
      <c r="D6" s="44">
        <f>SUM(D7:D16)</f>
        <v>65.599999999999994</v>
      </c>
      <c r="E6" s="44">
        <f>SUM(E7:E16)</f>
        <v>72</v>
      </c>
      <c r="F6" s="45">
        <f>SUM(F7:F16)</f>
        <v>280</v>
      </c>
      <c r="G6" s="46">
        <f>(SUM(G7:G16))/$G5</f>
        <v>0.29213213703261826</v>
      </c>
      <c r="H6" s="47">
        <f>SUM(H7:H16)</f>
        <v>19.612000000000002</v>
      </c>
      <c r="I6" s="47">
        <f>SUM(I7:I16)</f>
        <v>19.050000000000001</v>
      </c>
      <c r="J6" s="48">
        <f>SUM(J7:J16)</f>
        <v>84.319999999999993</v>
      </c>
      <c r="K6" s="49">
        <f>B6</f>
        <v>169</v>
      </c>
      <c r="L6" s="50">
        <f>K6*$L$3</f>
        <v>169</v>
      </c>
      <c r="M6" s="5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</row>
    <row r="7" ht="14.25" customHeight="1">
      <c r="A7" s="52" t="s">
        <v>19</v>
      </c>
      <c r="B7" s="53">
        <v>70</v>
      </c>
      <c r="C7" s="54">
        <f>D7*4+E7*9+F7*4</f>
        <v>350</v>
      </c>
      <c r="D7" s="55">
        <v>12</v>
      </c>
      <c r="E7" s="55">
        <v>6</v>
      </c>
      <c r="F7" s="56">
        <v>62</v>
      </c>
      <c r="G7" s="57">
        <f>C7*$B7/100</f>
        <v>245</v>
      </c>
      <c r="H7" s="57">
        <f>D7*$B7/100</f>
        <v>8.4000000000000004</v>
      </c>
      <c r="I7" s="57">
        <f>E7*$B7/100</f>
        <v>4.2000000000000002</v>
      </c>
      <c r="J7" s="58">
        <f>F7*$B7/100</f>
        <v>43.399999999999999</v>
      </c>
      <c r="K7" s="59">
        <f>B7</f>
        <v>70</v>
      </c>
      <c r="L7" s="60">
        <f>K7*$L$3</f>
        <v>70</v>
      </c>
      <c r="M7" s="5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41"/>
    </row>
    <row r="8" ht="14.25" customHeight="1">
      <c r="A8" s="52" t="s">
        <v>20</v>
      </c>
      <c r="B8" s="53">
        <v>20</v>
      </c>
      <c r="C8" s="54">
        <f>D8*4+E8*9+F8*4</f>
        <v>319</v>
      </c>
      <c r="D8" s="62">
        <v>8</v>
      </c>
      <c r="E8" s="63">
        <v>7</v>
      </c>
      <c r="F8" s="64">
        <v>56</v>
      </c>
      <c r="G8" s="57">
        <f>C8*$B8/100</f>
        <v>63.799999999999997</v>
      </c>
      <c r="H8" s="57">
        <f>D8*$B8/100</f>
        <v>1.6000000000000001</v>
      </c>
      <c r="I8" s="57">
        <f>E8*$B8/100</f>
        <v>1.3999999999999999</v>
      </c>
      <c r="J8" s="58">
        <f>F8*$B8/100</f>
        <v>11.199999999999999</v>
      </c>
      <c r="K8" s="59">
        <f>B8</f>
        <v>20</v>
      </c>
      <c r="L8" s="60">
        <f>K8*$L$3</f>
        <v>20</v>
      </c>
      <c r="M8" s="5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41"/>
    </row>
    <row r="9" ht="14.25" customHeight="1">
      <c r="A9" s="52" t="s">
        <v>21</v>
      </c>
      <c r="B9" s="53">
        <v>20</v>
      </c>
      <c r="C9" s="54">
        <f>D9*4+E9*9+F9*4</f>
        <v>236</v>
      </c>
      <c r="D9" s="63">
        <v>2</v>
      </c>
      <c r="E9" s="63">
        <v>0</v>
      </c>
      <c r="F9" s="64">
        <v>57</v>
      </c>
      <c r="G9" s="57">
        <f>C9*$B9/100</f>
        <v>47.200000000000003</v>
      </c>
      <c r="H9" s="57">
        <f>D9*$B9/100</f>
        <v>0.40000000000000002</v>
      </c>
      <c r="I9" s="57">
        <f>E9*$B9/100</f>
        <v>0</v>
      </c>
      <c r="J9" s="58">
        <f>F9*$B9/100</f>
        <v>11.4</v>
      </c>
      <c r="K9" s="59">
        <f>B9</f>
        <v>20</v>
      </c>
      <c r="L9" s="60">
        <f>K9*$L$3</f>
        <v>20</v>
      </c>
      <c r="M9" s="5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41"/>
    </row>
    <row r="10" ht="14.25" customHeight="1">
      <c r="A10" s="52" t="s">
        <v>22</v>
      </c>
      <c r="B10" s="53">
        <v>12</v>
      </c>
      <c r="C10" s="54">
        <f>D10*4+E10*9+F10*4</f>
        <v>254.40000000000001</v>
      </c>
      <c r="D10" s="63">
        <v>2.6000000000000001</v>
      </c>
      <c r="E10" s="63">
        <v>0</v>
      </c>
      <c r="F10" s="64">
        <v>61</v>
      </c>
      <c r="G10" s="57">
        <f>C10*$B10/100</f>
        <v>30.528000000000002</v>
      </c>
      <c r="H10" s="57">
        <f>D10*$B10/100</f>
        <v>0.31200000000000006</v>
      </c>
      <c r="I10" s="57">
        <f>E10*$B10/100</f>
        <v>0</v>
      </c>
      <c r="J10" s="58">
        <f>F10*$B10/100</f>
        <v>7.3200000000000003</v>
      </c>
      <c r="K10" s="59">
        <f>B10</f>
        <v>12</v>
      </c>
      <c r="L10" s="60">
        <f>K10*$L$3</f>
        <v>12</v>
      </c>
      <c r="M10" s="5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41"/>
    </row>
    <row r="11" ht="14.25" customHeight="1">
      <c r="A11" s="52" t="s">
        <v>23</v>
      </c>
      <c r="B11" s="53">
        <v>20</v>
      </c>
      <c r="C11" s="54">
        <f>D11*4+E11*9+F11*4</f>
        <v>342</v>
      </c>
      <c r="D11" s="63">
        <v>27</v>
      </c>
      <c r="E11" s="63">
        <v>26</v>
      </c>
      <c r="F11" s="64">
        <v>0</v>
      </c>
      <c r="G11" s="57">
        <f>C11*$B11/100</f>
        <v>68.400000000000006</v>
      </c>
      <c r="H11" s="57">
        <f>D11*$B11/100</f>
        <v>5.4000000000000004</v>
      </c>
      <c r="I11" s="57">
        <f>E11*$B11/100</f>
        <v>5.2000000000000002</v>
      </c>
      <c r="J11" s="58">
        <f>F11*$B11/100</f>
        <v>0</v>
      </c>
      <c r="K11" s="59">
        <f>B11</f>
        <v>20</v>
      </c>
      <c r="L11" s="60">
        <f>K11*$L$3</f>
        <v>20</v>
      </c>
      <c r="M11" s="5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41"/>
    </row>
    <row r="12" ht="14.25" customHeight="1">
      <c r="A12" s="52" t="s">
        <v>24</v>
      </c>
      <c r="B12" s="53">
        <v>25</v>
      </c>
      <c r="C12" s="54">
        <f>D12*4+E12*9+F12*4</f>
        <v>529</v>
      </c>
      <c r="D12" s="63">
        <v>14</v>
      </c>
      <c r="E12" s="63">
        <v>33</v>
      </c>
      <c r="F12" s="64">
        <v>44</v>
      </c>
      <c r="G12" s="57">
        <f>C12*$B12/100</f>
        <v>132.25</v>
      </c>
      <c r="H12" s="57">
        <f>D12*$B12/100</f>
        <v>3.5</v>
      </c>
      <c r="I12" s="57">
        <f>E12*$B12/100</f>
        <v>8.25</v>
      </c>
      <c r="J12" s="58">
        <f>F12*$B12/100</f>
        <v>11</v>
      </c>
      <c r="K12" s="59">
        <f>B12</f>
        <v>25</v>
      </c>
      <c r="L12" s="60">
        <f>K12*$L$3</f>
        <v>25</v>
      </c>
      <c r="M12" s="5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41"/>
    </row>
    <row r="13" ht="14.25" customHeight="1">
      <c r="A13" s="52" t="s">
        <v>25</v>
      </c>
      <c r="B13" s="53">
        <v>2</v>
      </c>
      <c r="C13" s="54">
        <f>D13*4+E13*9+F13*4</f>
        <v>0</v>
      </c>
      <c r="D13" s="63">
        <v>0</v>
      </c>
      <c r="E13" s="63">
        <v>0</v>
      </c>
      <c r="F13" s="64">
        <v>0</v>
      </c>
      <c r="G13" s="57">
        <f>C13*$B13/100</f>
        <v>0</v>
      </c>
      <c r="H13" s="57">
        <f>D13*$B13/100</f>
        <v>0</v>
      </c>
      <c r="I13" s="57">
        <f>E13*$B13/100</f>
        <v>0</v>
      </c>
      <c r="J13" s="58">
        <f>F13*$B13/100</f>
        <v>0</v>
      </c>
      <c r="K13" s="59">
        <f>B13</f>
        <v>2</v>
      </c>
      <c r="L13" s="60">
        <f>K13*$L$3</f>
        <v>2</v>
      </c>
      <c r="M13" s="5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41"/>
    </row>
    <row r="14" ht="13.5" customHeight="1">
      <c r="A14" s="65"/>
      <c r="B14" s="53"/>
      <c r="C14" s="54">
        <f>D14*4+E14*9+F14*4</f>
        <v>0</v>
      </c>
      <c r="D14" s="63"/>
      <c r="E14" s="63"/>
      <c r="F14" s="64"/>
      <c r="G14" s="57">
        <f>C14*$B14/100</f>
        <v>0</v>
      </c>
      <c r="H14" s="57">
        <f>D14*$B14/100</f>
        <v>0</v>
      </c>
      <c r="I14" s="57">
        <f>E14*$B14/100</f>
        <v>0</v>
      </c>
      <c r="J14" s="58">
        <f>F14*$B14/100</f>
        <v>0</v>
      </c>
      <c r="K14" s="59">
        <f>B14</f>
        <v>0</v>
      </c>
      <c r="L14" s="60">
        <f>K14*$L$3</f>
        <v>0</v>
      </c>
      <c r="M14" s="5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41"/>
    </row>
    <row r="15" ht="14.25" customHeight="1">
      <c r="A15" s="65"/>
      <c r="B15" s="53"/>
      <c r="C15" s="54">
        <f>D15*4+E15*9+F15*4</f>
        <v>0</v>
      </c>
      <c r="D15" s="63"/>
      <c r="E15" s="63"/>
      <c r="F15" s="64"/>
      <c r="G15" s="57">
        <f>C15*$B15/100</f>
        <v>0</v>
      </c>
      <c r="H15" s="57">
        <f>D15*$B15/100</f>
        <v>0</v>
      </c>
      <c r="I15" s="57">
        <f>E15*$B15/100</f>
        <v>0</v>
      </c>
      <c r="J15" s="58">
        <f>F15*$B15/100</f>
        <v>0</v>
      </c>
      <c r="K15" s="59">
        <f>B15</f>
        <v>0</v>
      </c>
      <c r="L15" s="60">
        <f>K15*$L$3</f>
        <v>0</v>
      </c>
      <c r="M15" s="5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41"/>
    </row>
    <row r="16" ht="14.25" customHeight="1">
      <c r="A16" s="65"/>
      <c r="B16" s="53"/>
      <c r="C16" s="54">
        <f>D16*4+E16*9+F16*4</f>
        <v>0</v>
      </c>
      <c r="D16" s="63"/>
      <c r="E16" s="63"/>
      <c r="F16" s="64"/>
      <c r="G16" s="57">
        <f>C16*$B16/100</f>
        <v>0</v>
      </c>
      <c r="H16" s="57">
        <f>D16*$B16/100</f>
        <v>0</v>
      </c>
      <c r="I16" s="57">
        <f>E16*$B16/100</f>
        <v>0</v>
      </c>
      <c r="J16" s="58">
        <f>F16*$B16/100</f>
        <v>0</v>
      </c>
      <c r="K16" s="59">
        <f>B16</f>
        <v>0</v>
      </c>
      <c r="L16" s="60">
        <f>K16*$L$3</f>
        <v>0</v>
      </c>
      <c r="M16" s="5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41"/>
    </row>
    <row r="17" ht="14.25" customHeight="1">
      <c r="A17" s="42" t="s">
        <v>26</v>
      </c>
      <c r="B17" s="43">
        <f>SUM(B18:B27)</f>
        <v>89</v>
      </c>
      <c r="C17" s="43">
        <f>SUM(C18:C26)</f>
        <v>1977.4000000000001</v>
      </c>
      <c r="D17" s="47">
        <f>SUM(D18:D26)</f>
        <v>55.100000000000001</v>
      </c>
      <c r="E17" s="47">
        <f>SUM(E18:E26)</f>
        <v>109</v>
      </c>
      <c r="F17" s="66">
        <f>SUM(F18:F26)</f>
        <v>194</v>
      </c>
      <c r="G17" s="46">
        <f>(SUM(G18:G27))/$G5</f>
        <v>0.1645533723321794</v>
      </c>
      <c r="H17" s="47">
        <f>SUM(H18:H27)</f>
        <v>6.3120000000000003</v>
      </c>
      <c r="I17" s="47">
        <f>SUM(I18:I27)</f>
        <v>12.699999999999999</v>
      </c>
      <c r="J17" s="48">
        <f>SUM(J18:J27)</f>
        <v>47.799999999999997</v>
      </c>
      <c r="K17" s="49">
        <f>B17</f>
        <v>89</v>
      </c>
      <c r="L17" s="50">
        <f>K17*$L$3</f>
        <v>89</v>
      </c>
      <c r="M17" s="5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ht="14.25" customHeight="1">
      <c r="A18" s="52" t="s">
        <v>27</v>
      </c>
      <c r="B18" s="53">
        <v>16</v>
      </c>
      <c r="C18" s="54">
        <f>D18*4+E18*9+F18*4</f>
        <v>522</v>
      </c>
      <c r="D18" s="55">
        <v>10</v>
      </c>
      <c r="E18" s="55">
        <v>30</v>
      </c>
      <c r="F18" s="56">
        <v>53</v>
      </c>
      <c r="G18" s="57">
        <f>C18*$B18/100</f>
        <v>83.519999999999996</v>
      </c>
      <c r="H18" s="57">
        <f>D18*$B18/100</f>
        <v>1.6000000000000001</v>
      </c>
      <c r="I18" s="57">
        <f>E18*$B18/100</f>
        <v>4.7999999999999998</v>
      </c>
      <c r="J18" s="58">
        <f>F18*$B18/100</f>
        <v>8.4800000000000004</v>
      </c>
      <c r="K18" s="59">
        <f>B18</f>
        <v>16</v>
      </c>
      <c r="L18" s="60">
        <f>K18*$L$3</f>
        <v>16</v>
      </c>
      <c r="M18" s="5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41"/>
    </row>
    <row r="19" ht="14.25" customHeight="1">
      <c r="A19" s="52" t="s">
        <v>25</v>
      </c>
      <c r="B19" s="53">
        <v>1</v>
      </c>
      <c r="C19" s="54">
        <f>D19*4+E19*9+F19*4</f>
        <v>0</v>
      </c>
      <c r="D19" s="63">
        <v>0</v>
      </c>
      <c r="E19" s="63">
        <v>0</v>
      </c>
      <c r="F19" s="64">
        <v>0</v>
      </c>
      <c r="G19" s="57">
        <f>C19*$B19/100</f>
        <v>0</v>
      </c>
      <c r="H19" s="57">
        <f>D19*$B19/100</f>
        <v>0</v>
      </c>
      <c r="I19" s="57">
        <f>E19*$B19/100</f>
        <v>0</v>
      </c>
      <c r="J19" s="58">
        <f>F19*$B19/100</f>
        <v>0</v>
      </c>
      <c r="K19" s="59">
        <f>B19</f>
        <v>1</v>
      </c>
      <c r="L19" s="60">
        <f>K19*$L$3</f>
        <v>1</v>
      </c>
      <c r="M19" s="5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41"/>
    </row>
    <row r="20" ht="14.25" customHeight="1">
      <c r="A20" s="52" t="s">
        <v>22</v>
      </c>
      <c r="B20" s="53">
        <v>12</v>
      </c>
      <c r="C20" s="54">
        <f>D20*4+E20*9+F20*4</f>
        <v>254.40000000000001</v>
      </c>
      <c r="D20" s="63">
        <v>2.6000000000000001</v>
      </c>
      <c r="E20" s="63">
        <v>0</v>
      </c>
      <c r="F20" s="64">
        <v>61</v>
      </c>
      <c r="G20" s="57">
        <f>C20*$B20/100</f>
        <v>30.528000000000002</v>
      </c>
      <c r="H20" s="57">
        <f>D20*$B20/100</f>
        <v>0.31200000000000006</v>
      </c>
      <c r="I20" s="57">
        <f>E20*$B20/100</f>
        <v>0</v>
      </c>
      <c r="J20" s="58">
        <f>F20*$B20/100</f>
        <v>7.3200000000000003</v>
      </c>
      <c r="K20" s="59">
        <f>B20</f>
        <v>12</v>
      </c>
      <c r="L20" s="60">
        <f>K20*$L$3</f>
        <v>12</v>
      </c>
      <c r="M20" s="5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41"/>
    </row>
    <row r="21" ht="14.25" customHeight="1">
      <c r="A21" s="67" t="s">
        <v>28</v>
      </c>
      <c r="B21" s="53">
        <v>10</v>
      </c>
      <c r="C21" s="54">
        <f>D21*4+E21*9+F21*4</f>
        <v>537</v>
      </c>
      <c r="D21" s="63">
        <v>15</v>
      </c>
      <c r="E21" s="63">
        <v>53</v>
      </c>
      <c r="F21" s="64">
        <v>0</v>
      </c>
      <c r="G21" s="57">
        <f>C21*$B21/100</f>
        <v>53.700000000000003</v>
      </c>
      <c r="H21" s="57">
        <f>D21*$B21/100</f>
        <v>1.5</v>
      </c>
      <c r="I21" s="57">
        <f>E21*$B21/100</f>
        <v>5.2999999999999998</v>
      </c>
      <c r="J21" s="58">
        <f>F21*$B21/100</f>
        <v>0</v>
      </c>
      <c r="K21" s="59">
        <f>B21</f>
        <v>10</v>
      </c>
      <c r="L21" s="60">
        <f>K21*$L$3</f>
        <v>10</v>
      </c>
      <c r="M21" s="5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41"/>
    </row>
    <row r="22" ht="14.25" customHeight="1">
      <c r="A22" s="68" t="s">
        <v>29</v>
      </c>
      <c r="B22" s="53">
        <v>10</v>
      </c>
      <c r="C22" s="54">
        <f>D22*4+E22*9+F22*4</f>
        <v>342</v>
      </c>
      <c r="D22" s="63">
        <v>27</v>
      </c>
      <c r="E22" s="63">
        <v>26</v>
      </c>
      <c r="F22" s="64">
        <v>0</v>
      </c>
      <c r="G22" s="57">
        <f>C22*$B22/100</f>
        <v>34.200000000000003</v>
      </c>
      <c r="H22" s="57">
        <f>D22*$B22/100</f>
        <v>2.7000000000000002</v>
      </c>
      <c r="I22" s="57">
        <f>E22*$B22/100</f>
        <v>2.6000000000000001</v>
      </c>
      <c r="J22" s="58">
        <f>F22*$B22/100</f>
        <v>0</v>
      </c>
      <c r="K22" s="59">
        <f>B22</f>
        <v>10</v>
      </c>
      <c r="L22" s="60">
        <f>K22*$L$3</f>
        <v>10</v>
      </c>
      <c r="M22" s="5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41"/>
    </row>
    <row r="23" ht="14.25" customHeight="1">
      <c r="A23" s="58" t="s">
        <v>30</v>
      </c>
      <c r="B23" s="53">
        <v>40</v>
      </c>
      <c r="C23" s="54">
        <f>D23*4+E23*9+F23*4</f>
        <v>322</v>
      </c>
      <c r="D23" s="63">
        <v>0.5</v>
      </c>
      <c r="E23" s="63">
        <v>0</v>
      </c>
      <c r="F23" s="64">
        <v>80</v>
      </c>
      <c r="G23" s="57">
        <f>C23*$B23/100</f>
        <v>128.80000000000001</v>
      </c>
      <c r="H23" s="57">
        <f>D23*$B23/100</f>
        <v>0.20000000000000001</v>
      </c>
      <c r="I23" s="57">
        <f>E23*$B23/100</f>
        <v>0</v>
      </c>
      <c r="J23" s="58">
        <f>F23*$B23/100</f>
        <v>32</v>
      </c>
      <c r="K23" s="59">
        <f>B23</f>
        <v>40</v>
      </c>
      <c r="L23" s="60">
        <f>K23*$L$3</f>
        <v>40</v>
      </c>
      <c r="M23" s="5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41"/>
    </row>
    <row r="24" ht="14.25" customHeight="1">
      <c r="A24" s="65"/>
      <c r="B24" s="53"/>
      <c r="C24" s="54">
        <f>D24*4+E24*9+F24*4</f>
        <v>0</v>
      </c>
      <c r="D24" s="63"/>
      <c r="E24" s="63"/>
      <c r="F24" s="64"/>
      <c r="G24" s="57">
        <f>C24*$B24/100</f>
        <v>0</v>
      </c>
      <c r="H24" s="57">
        <f>D24*$B24/100</f>
        <v>0</v>
      </c>
      <c r="I24" s="57">
        <f>E24*$B24/100</f>
        <v>0</v>
      </c>
      <c r="J24" s="58">
        <f>F24*$B24/100</f>
        <v>0</v>
      </c>
      <c r="K24" s="59">
        <f>B24</f>
        <v>0</v>
      </c>
      <c r="L24" s="60">
        <f>K24*$L$3</f>
        <v>0</v>
      </c>
      <c r="M24" s="5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41"/>
    </row>
    <row r="25" ht="14.25" customHeight="1">
      <c r="A25" s="65"/>
      <c r="B25" s="53"/>
      <c r="C25" s="54">
        <f>D25*4+E25*9+F25*4</f>
        <v>0</v>
      </c>
      <c r="D25" s="63"/>
      <c r="E25" s="63"/>
      <c r="F25" s="64"/>
      <c r="G25" s="57">
        <f>C25*$B25/100</f>
        <v>0</v>
      </c>
      <c r="H25" s="57">
        <f>D25*$B25/100</f>
        <v>0</v>
      </c>
      <c r="I25" s="57">
        <f>E25*$B25/100</f>
        <v>0</v>
      </c>
      <c r="J25" s="58">
        <f>F25*$B25/100</f>
        <v>0</v>
      </c>
      <c r="K25" s="59">
        <f>B25</f>
        <v>0</v>
      </c>
      <c r="L25" s="60">
        <f>K25*$L$3</f>
        <v>0</v>
      </c>
      <c r="M25" s="5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41"/>
    </row>
    <row r="26" ht="14.25" customHeight="1">
      <c r="A26" s="65"/>
      <c r="B26" s="53"/>
      <c r="C26" s="54">
        <f>D26*4+E26*9+F26*4</f>
        <v>0</v>
      </c>
      <c r="D26" s="63"/>
      <c r="E26" s="63"/>
      <c r="F26" s="64"/>
      <c r="G26" s="57">
        <f>C26*$B26/100</f>
        <v>0</v>
      </c>
      <c r="H26" s="57">
        <f>D26*$B26/100</f>
        <v>0</v>
      </c>
      <c r="I26" s="57">
        <f>E26*$B26/100</f>
        <v>0</v>
      </c>
      <c r="J26" s="58">
        <f>F26*$B26/100</f>
        <v>0</v>
      </c>
      <c r="K26" s="59">
        <f>B26</f>
        <v>0</v>
      </c>
      <c r="L26" s="60">
        <f>K26*$L$3</f>
        <v>0</v>
      </c>
      <c r="M26" s="5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41"/>
    </row>
    <row r="27" ht="14.25" customHeight="1">
      <c r="A27" s="65"/>
      <c r="B27" s="53"/>
      <c r="C27" s="54">
        <f>D27*4+E27*9+F27*4</f>
        <v>0</v>
      </c>
      <c r="D27" s="63"/>
      <c r="E27" s="63"/>
      <c r="F27" s="64"/>
      <c r="G27" s="57">
        <f>C27*$B27/100</f>
        <v>0</v>
      </c>
      <c r="H27" s="57">
        <f>D27*$B27/100</f>
        <v>0</v>
      </c>
      <c r="I27" s="57">
        <f>E27*$B27/100</f>
        <v>0</v>
      </c>
      <c r="J27" s="58">
        <f>F27*$B27/100</f>
        <v>0</v>
      </c>
      <c r="K27" s="59">
        <f>B27</f>
        <v>0</v>
      </c>
      <c r="L27" s="60">
        <f>K27*$L$3</f>
        <v>0</v>
      </c>
      <c r="M27" s="5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41"/>
    </row>
    <row r="28" ht="14.25" customHeight="1">
      <c r="A28" s="42" t="s">
        <v>31</v>
      </c>
      <c r="B28" s="43">
        <f>SUM(B29:B33)</f>
        <v>100</v>
      </c>
      <c r="C28" s="43">
        <f>SUM(C29:C33)</f>
        <v>427</v>
      </c>
      <c r="D28" s="47">
        <f>SUM(D29:D33)</f>
        <v>5</v>
      </c>
      <c r="E28" s="47">
        <f>SUM(E29:E33)</f>
        <v>11</v>
      </c>
      <c r="F28" s="66">
        <f>SUM(F29:F33)</f>
        <v>77</v>
      </c>
      <c r="G28" s="46">
        <f>(SUM(G29:G33))/$G5</f>
        <v>0.21244055893260308</v>
      </c>
      <c r="H28" s="47">
        <f>SUM(H29:H33)</f>
        <v>5</v>
      </c>
      <c r="I28" s="47">
        <f>SUM(I29:I33)</f>
        <v>11</v>
      </c>
      <c r="J28" s="47">
        <f>SUM(J29:J33)</f>
        <v>77</v>
      </c>
      <c r="K28" s="49">
        <f>B28</f>
        <v>100</v>
      </c>
      <c r="L28" s="50">
        <f>K28*$L$3</f>
        <v>100</v>
      </c>
      <c r="M28" s="3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41"/>
    </row>
    <row r="29" ht="14.25" customHeight="1">
      <c r="A29" s="65" t="s">
        <v>32</v>
      </c>
      <c r="B29" s="53">
        <v>100</v>
      </c>
      <c r="C29" s="54">
        <f>D29*4+E29*9+F29*4</f>
        <v>427</v>
      </c>
      <c r="D29" s="55">
        <v>5</v>
      </c>
      <c r="E29" s="55">
        <v>11</v>
      </c>
      <c r="F29" s="56">
        <v>77</v>
      </c>
      <c r="G29" s="57">
        <f>C29*$B29/100</f>
        <v>427</v>
      </c>
      <c r="H29" s="57">
        <f>D29*$B29/100</f>
        <v>5</v>
      </c>
      <c r="I29" s="57">
        <f>E29*$B29/100</f>
        <v>11</v>
      </c>
      <c r="J29" s="58">
        <f>F29*$B29/100</f>
        <v>77</v>
      </c>
      <c r="K29" s="59">
        <f>B29</f>
        <v>100</v>
      </c>
      <c r="L29" s="60">
        <f>K29*$L$3</f>
        <v>100</v>
      </c>
      <c r="M29" s="5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41"/>
    </row>
    <row r="30" ht="14.25" customHeight="1">
      <c r="A30" s="65"/>
      <c r="B30" s="53"/>
      <c r="C30" s="54">
        <f>D30*4+E30*9+F30*4</f>
        <v>0</v>
      </c>
      <c r="D30" s="55"/>
      <c r="E30" s="55"/>
      <c r="F30" s="56"/>
      <c r="G30" s="57">
        <f>C30*$B30/100</f>
        <v>0</v>
      </c>
      <c r="H30" s="57">
        <f>D30*$B30/100</f>
        <v>0</v>
      </c>
      <c r="I30" s="57">
        <f>E30*$B30/100</f>
        <v>0</v>
      </c>
      <c r="J30" s="58">
        <f>F30*$B30/100</f>
        <v>0</v>
      </c>
      <c r="K30" s="59">
        <f>B30</f>
        <v>0</v>
      </c>
      <c r="L30" s="60">
        <f>K30*$L$3</f>
        <v>0</v>
      </c>
      <c r="M30" s="5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41"/>
    </row>
    <row r="31" ht="14.25" customHeight="1">
      <c r="A31" s="65"/>
      <c r="B31" s="53"/>
      <c r="C31" s="54">
        <f>D31*4+E31*9+F31*4</f>
        <v>0</v>
      </c>
      <c r="D31" s="55"/>
      <c r="E31" s="55"/>
      <c r="F31" s="56"/>
      <c r="G31" s="57">
        <f>C31*$B31/100</f>
        <v>0</v>
      </c>
      <c r="H31" s="57">
        <f>D31*$B31/100</f>
        <v>0</v>
      </c>
      <c r="I31" s="57">
        <f>E31*$B31/100</f>
        <v>0</v>
      </c>
      <c r="J31" s="58">
        <f>F31*$B31/100</f>
        <v>0</v>
      </c>
      <c r="K31" s="59">
        <f>B31</f>
        <v>0</v>
      </c>
      <c r="L31" s="60">
        <f>K31*$L$3</f>
        <v>0</v>
      </c>
      <c r="M31" s="5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41"/>
    </row>
    <row r="32" ht="14.25" customHeight="1">
      <c r="A32" s="65"/>
      <c r="B32" s="53"/>
      <c r="C32" s="54">
        <f>D32*4+E32*9+F32*4</f>
        <v>0</v>
      </c>
      <c r="D32" s="55"/>
      <c r="E32" s="55"/>
      <c r="F32" s="56"/>
      <c r="G32" s="57">
        <f>C32*$B32/100</f>
        <v>0</v>
      </c>
      <c r="H32" s="57">
        <f>D32*$B32/100</f>
        <v>0</v>
      </c>
      <c r="I32" s="57">
        <f>E32*$B32/100</f>
        <v>0</v>
      </c>
      <c r="J32" s="58">
        <f>F32*$B32/100</f>
        <v>0</v>
      </c>
      <c r="K32" s="59">
        <f>B32</f>
        <v>0</v>
      </c>
      <c r="L32" s="60">
        <f>K32*$L$3</f>
        <v>0</v>
      </c>
      <c r="M32" s="5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41"/>
    </row>
    <row r="33" ht="14.25" customHeight="1">
      <c r="A33" s="65"/>
      <c r="B33" s="53"/>
      <c r="C33" s="54">
        <f>D33*4+E33*9+F33*4</f>
        <v>0</v>
      </c>
      <c r="D33" s="63"/>
      <c r="E33" s="63"/>
      <c r="F33" s="64"/>
      <c r="G33" s="57">
        <f>C33*$B33/100</f>
        <v>0</v>
      </c>
      <c r="H33" s="57">
        <f>D33*$B33/100</f>
        <v>0</v>
      </c>
      <c r="I33" s="57">
        <f>E33*$B33/100</f>
        <v>0</v>
      </c>
      <c r="J33" s="58">
        <f>F33*$B33/100</f>
        <v>0</v>
      </c>
      <c r="K33" s="59">
        <f>B33</f>
        <v>0</v>
      </c>
      <c r="L33" s="60">
        <f>K33*$L$3</f>
        <v>0</v>
      </c>
      <c r="M33" s="5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41"/>
    </row>
    <row r="34" ht="14.25" customHeight="1">
      <c r="A34" s="42" t="s">
        <v>33</v>
      </c>
      <c r="B34" s="43">
        <f>SUM(B35:B44)</f>
        <v>187</v>
      </c>
      <c r="C34" s="43">
        <f>SUM(C35:C44)</f>
        <v>2324.4000000000001</v>
      </c>
      <c r="D34" s="47">
        <f>SUM(D35:D44)</f>
        <v>147.59999999999999</v>
      </c>
      <c r="E34" s="47">
        <f>SUM(E35:E44)</f>
        <v>110</v>
      </c>
      <c r="F34" s="66">
        <f>SUM(F35:F44)</f>
        <v>186</v>
      </c>
      <c r="G34" s="46">
        <f>(SUM(G35:G44))/$G5</f>
        <v>0.3308739317025991</v>
      </c>
      <c r="H34" s="47">
        <f>SUM(H35:H44)</f>
        <v>44.711999999999996</v>
      </c>
      <c r="I34" s="47">
        <f>SUM(I35:I44)</f>
        <v>21.400000000000002</v>
      </c>
      <c r="J34" s="66">
        <f>SUM(J35:J44)</f>
        <v>73.400000000000006</v>
      </c>
      <c r="K34" s="49">
        <f>B34</f>
        <v>187</v>
      </c>
      <c r="L34" s="50">
        <f>K34*$L$3</f>
        <v>187</v>
      </c>
      <c r="M34" s="3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41"/>
    </row>
    <row r="35" ht="14.25" customHeight="1">
      <c r="A35" s="52" t="s">
        <v>34</v>
      </c>
      <c r="B35" s="53">
        <v>80</v>
      </c>
      <c r="C35" s="54">
        <f>D35*4+E35*9+F35*4</f>
        <v>349</v>
      </c>
      <c r="D35" s="55">
        <v>13</v>
      </c>
      <c r="E35" s="55">
        <v>1</v>
      </c>
      <c r="F35" s="56">
        <v>72</v>
      </c>
      <c r="G35" s="57">
        <f>C35*$B35/100</f>
        <v>279.19999999999999</v>
      </c>
      <c r="H35" s="57">
        <f>D35*$B35/100</f>
        <v>10.4</v>
      </c>
      <c r="I35" s="57">
        <f>E35*$B35/100</f>
        <v>0.80000000000000004</v>
      </c>
      <c r="J35" s="58">
        <f>F35*$B35/100</f>
        <v>57.600000000000001</v>
      </c>
      <c r="K35" s="59">
        <f>B35</f>
        <v>80</v>
      </c>
      <c r="L35" s="60">
        <f>K35*$L$3</f>
        <v>80</v>
      </c>
      <c r="M35" s="5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41"/>
    </row>
    <row r="36" ht="14.25" customHeight="1">
      <c r="A36" s="52" t="s">
        <v>35</v>
      </c>
      <c r="B36" s="53">
        <v>30</v>
      </c>
      <c r="C36" s="54">
        <f>D36*4+E36*9+F36*4</f>
        <v>320</v>
      </c>
      <c r="D36" s="63">
        <v>80</v>
      </c>
      <c r="E36" s="63">
        <v>0</v>
      </c>
      <c r="F36" s="64">
        <v>0</v>
      </c>
      <c r="G36" s="57">
        <f>C36*$B36/100</f>
        <v>96</v>
      </c>
      <c r="H36" s="57">
        <f>D36*$B36/100</f>
        <v>24</v>
      </c>
      <c r="I36" s="57">
        <f>E36*$B36/100</f>
        <v>0</v>
      </c>
      <c r="J36" s="58">
        <f>F36*$B36/100</f>
        <v>0</v>
      </c>
      <c r="K36" s="59">
        <f>B36</f>
        <v>30</v>
      </c>
      <c r="L36" s="60">
        <f>K36*$L$3</f>
        <v>30</v>
      </c>
      <c r="M36" s="5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41"/>
    </row>
    <row r="37" ht="14.25" customHeight="1">
      <c r="A37" s="52" t="s">
        <v>22</v>
      </c>
      <c r="B37" s="53">
        <v>12</v>
      </c>
      <c r="C37" s="54">
        <f>D37*4+E37*9+F37*4</f>
        <v>254.40000000000001</v>
      </c>
      <c r="D37" s="63">
        <v>2.6000000000000001</v>
      </c>
      <c r="E37" s="63">
        <v>0</v>
      </c>
      <c r="F37" s="64">
        <v>61</v>
      </c>
      <c r="G37" s="57">
        <f>C37*$B37/100</f>
        <v>30.528000000000002</v>
      </c>
      <c r="H37" s="57">
        <f>D37*$B37/100</f>
        <v>0.31200000000000006</v>
      </c>
      <c r="I37" s="57">
        <f>E37*$B37/100</f>
        <v>0</v>
      </c>
      <c r="J37" s="58">
        <f>F37*$B37/100</f>
        <v>7.3200000000000003</v>
      </c>
      <c r="K37" s="59">
        <f>B37</f>
        <v>12</v>
      </c>
      <c r="L37" s="60">
        <f>K37*$L$3</f>
        <v>12</v>
      </c>
      <c r="M37" s="5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41"/>
    </row>
    <row r="38" ht="14.25" customHeight="1">
      <c r="A38" s="67" t="s">
        <v>28</v>
      </c>
      <c r="B38" s="53">
        <v>20</v>
      </c>
      <c r="C38" s="54">
        <f>D38*4+E38*9+F38*4</f>
        <v>537</v>
      </c>
      <c r="D38" s="63">
        <v>15</v>
      </c>
      <c r="E38" s="63">
        <v>53</v>
      </c>
      <c r="F38" s="64">
        <v>0</v>
      </c>
      <c r="G38" s="57">
        <f>C38*$B38/100</f>
        <v>107.40000000000001</v>
      </c>
      <c r="H38" s="57">
        <f>D38*$B38/100</f>
        <v>3</v>
      </c>
      <c r="I38" s="57">
        <f>E38*$B38/100</f>
        <v>10.6</v>
      </c>
      <c r="J38" s="58">
        <f>F38*$B38/100</f>
        <v>0</v>
      </c>
      <c r="K38" s="59">
        <f>B38</f>
        <v>20</v>
      </c>
      <c r="L38" s="60">
        <f>K38*$L$3</f>
        <v>20</v>
      </c>
      <c r="M38" s="5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41"/>
    </row>
    <row r="39" ht="14.25" customHeight="1">
      <c r="A39" s="68" t="s">
        <v>29</v>
      </c>
      <c r="B39" s="53">
        <v>20</v>
      </c>
      <c r="C39" s="54">
        <f>D39*4+E39*9+F39*4</f>
        <v>342</v>
      </c>
      <c r="D39" s="63">
        <v>27</v>
      </c>
      <c r="E39" s="63">
        <v>26</v>
      </c>
      <c r="F39" s="64">
        <v>0</v>
      </c>
      <c r="G39" s="57">
        <f>C39*$B39/100</f>
        <v>68.400000000000006</v>
      </c>
      <c r="H39" s="57">
        <f>D39*$B39/100</f>
        <v>5.4000000000000004</v>
      </c>
      <c r="I39" s="57">
        <f>E39*$B39/100</f>
        <v>5.2000000000000002</v>
      </c>
      <c r="J39" s="58">
        <f>F39*$B39/100</f>
        <v>0</v>
      </c>
      <c r="K39" s="59">
        <f>B39</f>
        <v>20</v>
      </c>
      <c r="L39" s="60">
        <f>K39*$L$3</f>
        <v>20</v>
      </c>
      <c r="M39" s="5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41"/>
    </row>
    <row r="40" ht="14.25" customHeight="1">
      <c r="A40" s="52" t="s">
        <v>27</v>
      </c>
      <c r="B40" s="53">
        <v>16</v>
      </c>
      <c r="C40" s="54">
        <f>D40*4+E40*9+F40*4</f>
        <v>522</v>
      </c>
      <c r="D40" s="55">
        <v>10</v>
      </c>
      <c r="E40" s="55">
        <v>30</v>
      </c>
      <c r="F40" s="56">
        <v>53</v>
      </c>
      <c r="G40" s="57">
        <f>C40*$B40/100</f>
        <v>83.519999999999996</v>
      </c>
      <c r="H40" s="57">
        <f>D40*$B40/100</f>
        <v>1.6000000000000001</v>
      </c>
      <c r="I40" s="57">
        <f>E40*$B40/100</f>
        <v>4.7999999999999998</v>
      </c>
      <c r="J40" s="58">
        <f>F40*$B40/100</f>
        <v>8.4800000000000004</v>
      </c>
      <c r="K40" s="59">
        <f>B40</f>
        <v>16</v>
      </c>
      <c r="L40" s="60">
        <f>K40*$L$3</f>
        <v>16</v>
      </c>
      <c r="M40" s="5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1"/>
    </row>
    <row r="41" ht="14.25" customHeight="1">
      <c r="A41" s="52" t="s">
        <v>25</v>
      </c>
      <c r="B41" s="53">
        <v>2</v>
      </c>
      <c r="C41" s="54">
        <f>D41*4+E41*9+F41*4</f>
        <v>0</v>
      </c>
      <c r="D41" s="63">
        <v>0</v>
      </c>
      <c r="E41" s="63">
        <v>0</v>
      </c>
      <c r="F41" s="64">
        <v>0</v>
      </c>
      <c r="G41" s="57">
        <f>C41*$B41/100</f>
        <v>0</v>
      </c>
      <c r="H41" s="57">
        <f>D41*$B41/100</f>
        <v>0</v>
      </c>
      <c r="I41" s="57">
        <f>E41*$B41/100</f>
        <v>0</v>
      </c>
      <c r="J41" s="58">
        <f>F41*$B41/100</f>
        <v>0</v>
      </c>
      <c r="K41" s="59">
        <f>B41</f>
        <v>2</v>
      </c>
      <c r="L41" s="60">
        <f>K41*$L$3</f>
        <v>2</v>
      </c>
      <c r="M41" s="5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41"/>
    </row>
    <row r="42" ht="14.25" customHeight="1">
      <c r="A42" s="67" t="s">
        <v>36</v>
      </c>
      <c r="B42" s="53">
        <v>5</v>
      </c>
      <c r="C42" s="54">
        <f>D42*4+E42*9+F42*4</f>
        <v>0</v>
      </c>
      <c r="D42" s="63">
        <v>0</v>
      </c>
      <c r="E42" s="63">
        <v>0</v>
      </c>
      <c r="F42" s="64">
        <v>0</v>
      </c>
      <c r="G42" s="57">
        <f>C42*$B42/100</f>
        <v>0</v>
      </c>
      <c r="H42" s="57">
        <f>D42*$B42/100</f>
        <v>0</v>
      </c>
      <c r="I42" s="57">
        <f>E42*$B42/100</f>
        <v>0</v>
      </c>
      <c r="J42" s="58">
        <f>F42*$B42/100</f>
        <v>0</v>
      </c>
      <c r="K42" s="59">
        <f>B42</f>
        <v>5</v>
      </c>
      <c r="L42" s="60">
        <f>K42*$L$3</f>
        <v>5</v>
      </c>
      <c r="M42" s="5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41"/>
    </row>
    <row r="43" ht="14.25" customHeight="1">
      <c r="A43" s="67" t="s">
        <v>37</v>
      </c>
      <c r="B43" s="53">
        <v>2</v>
      </c>
      <c r="C43" s="54">
        <f>D43*4+E43*9+F43*4</f>
        <v>0</v>
      </c>
      <c r="D43" s="63">
        <v>0</v>
      </c>
      <c r="E43" s="63">
        <v>0</v>
      </c>
      <c r="F43" s="64">
        <v>0</v>
      </c>
      <c r="G43" s="57">
        <f>C43*$B43/100</f>
        <v>0</v>
      </c>
      <c r="H43" s="57">
        <f>D43*$B43/100</f>
        <v>0</v>
      </c>
      <c r="I43" s="57">
        <f>E43*$B43/100</f>
        <v>0</v>
      </c>
      <c r="J43" s="58">
        <f>F43*$B43/100</f>
        <v>0</v>
      </c>
      <c r="K43" s="59">
        <f>B43</f>
        <v>2</v>
      </c>
      <c r="L43" s="60">
        <f>K43*$L$3</f>
        <v>2</v>
      </c>
      <c r="M43" s="5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41"/>
    </row>
    <row r="44" ht="14.25" customHeight="1">
      <c r="A44" s="70"/>
      <c r="B44" s="71"/>
      <c r="C44" s="72">
        <f>D44*4+E44*9+F44*4</f>
        <v>0</v>
      </c>
      <c r="D44" s="73"/>
      <c r="E44" s="73"/>
      <c r="F44" s="74"/>
      <c r="G44" s="75">
        <f>C44*$B44/100</f>
        <v>0</v>
      </c>
      <c r="H44" s="75">
        <f>D44*$B44/100</f>
        <v>0</v>
      </c>
      <c r="I44" s="75">
        <f>E44*$B44/100</f>
        <v>0</v>
      </c>
      <c r="J44" s="76">
        <f>F44*$B44/100</f>
        <v>0</v>
      </c>
      <c r="K44" s="77">
        <f>B44</f>
        <v>0</v>
      </c>
      <c r="L44" s="78">
        <f>K44*$L$3</f>
        <v>0</v>
      </c>
      <c r="M44" s="5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41"/>
    </row>
    <row r="45" ht="14.25" customHeight="1">
      <c r="A45" s="79"/>
      <c r="B45" s="80"/>
      <c r="C45" s="80"/>
      <c r="D45" s="80"/>
      <c r="E45" s="81"/>
      <c r="F45" s="82" t="s">
        <v>38</v>
      </c>
      <c r="G45" s="83"/>
      <c r="H45" s="84">
        <f>ROUND(H5/(($H5+$I5+$J5)/6),2)</f>
        <v>1.0700000000000001</v>
      </c>
      <c r="I45" s="84">
        <f>ROUND(I5/(($H5+$I5+$J5)/6),2)</f>
        <v>0.91000000000000003</v>
      </c>
      <c r="J45" s="85">
        <f>ROUND(J5/(($H5+$I5+$J5)/6),2)</f>
        <v>4.0099999999999998</v>
      </c>
      <c r="K45" s="86" t="s">
        <v>39</v>
      </c>
      <c r="L45" s="87"/>
      <c r="M45" s="88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41"/>
    </row>
    <row r="46" ht="14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41"/>
    </row>
    <row r="47" ht="14.25" customHeight="1">
      <c r="A47" s="91" t="s">
        <v>40</v>
      </c>
      <c r="B47" s="92">
        <f>SUM(B48,B59,B70,B76)</f>
        <v>547</v>
      </c>
      <c r="C47" s="92">
        <f>SUM(C48,C59,C70,C76)</f>
        <v>7167.2000000000007</v>
      </c>
      <c r="D47" s="93">
        <f>SUM(D48,D59,D70,D76)</f>
        <v>271.79999999999995</v>
      </c>
      <c r="E47" s="93">
        <f>SUM(E48,E59,E70,E76)</f>
        <v>344</v>
      </c>
      <c r="F47" s="94">
        <f>SUM(F48,F59,F70,F76)</f>
        <v>746</v>
      </c>
      <c r="G47" s="95">
        <f>SUM(G49:G58,G60:G69,G71:G75,G77:G86)</f>
        <v>2068.6540000000005</v>
      </c>
      <c r="H47" s="96">
        <f>SUM(H48,H59,H70,H76)</f>
        <v>67.236000000000004</v>
      </c>
      <c r="I47" s="96">
        <f>SUM(I48,I59,I70,I76)</f>
        <v>79.549999999999997</v>
      </c>
      <c r="J47" s="91">
        <f>SUM(J48,J59,J70,J76)</f>
        <v>270.94000000000005</v>
      </c>
      <c r="K47" s="92">
        <f>B47</f>
        <v>547</v>
      </c>
      <c r="L47" s="97">
        <f>K47*$L$3</f>
        <v>547</v>
      </c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ht="14.25" customHeight="1">
      <c r="A48" s="42" t="s">
        <v>18</v>
      </c>
      <c r="B48" s="43">
        <f>SUM(B49:B58)</f>
        <v>139</v>
      </c>
      <c r="C48" s="43">
        <f>SUM(C49:C58)</f>
        <v>2161.4000000000001</v>
      </c>
      <c r="D48" s="44">
        <f>SUM(D49:D58)</f>
        <v>68.599999999999994</v>
      </c>
      <c r="E48" s="44">
        <f>SUM(E49:E58)</f>
        <v>115</v>
      </c>
      <c r="F48" s="45">
        <f>SUM(F49:F58)</f>
        <v>213</v>
      </c>
      <c r="G48" s="46">
        <f>(SUM(G49:G58))/$G47</f>
        <v>0.27306548122595653</v>
      </c>
      <c r="H48" s="47">
        <f>SUM(H49:H58)</f>
        <v>17.112000000000002</v>
      </c>
      <c r="I48" s="47">
        <f>SUM(I49:I58)</f>
        <v>23.550000000000001</v>
      </c>
      <c r="J48" s="48">
        <f>SUM(J49:J58)</f>
        <v>71.120000000000005</v>
      </c>
      <c r="K48" s="49">
        <f>B48</f>
        <v>139</v>
      </c>
      <c r="L48" s="50">
        <f>K48*$L$3</f>
        <v>139</v>
      </c>
      <c r="M48" s="5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ht="14.25" customHeight="1">
      <c r="A49" s="52" t="s">
        <v>41</v>
      </c>
      <c r="B49" s="53">
        <v>70</v>
      </c>
      <c r="C49" s="54">
        <f>D49*4+E49*9+F49*4</f>
        <v>351</v>
      </c>
      <c r="D49" s="55">
        <v>11</v>
      </c>
      <c r="E49" s="55">
        <v>3</v>
      </c>
      <c r="F49" s="56">
        <v>70</v>
      </c>
      <c r="G49" s="57">
        <f>C49*$B49/100</f>
        <v>245.69999999999999</v>
      </c>
      <c r="H49" s="57">
        <f>D49*$B49/100</f>
        <v>7.7000000000000002</v>
      </c>
      <c r="I49" s="57">
        <f>E49*$B49/100</f>
        <v>2.1000000000000001</v>
      </c>
      <c r="J49" s="58">
        <f>F49*$B49/100</f>
        <v>49</v>
      </c>
      <c r="K49" s="59">
        <f>B49</f>
        <v>70</v>
      </c>
      <c r="L49" s="60">
        <f>K49*$L$3</f>
        <v>70</v>
      </c>
      <c r="M49" s="5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41"/>
    </row>
    <row r="50" ht="14.25" customHeight="1">
      <c r="A50" s="52" t="s">
        <v>42</v>
      </c>
      <c r="B50" s="53">
        <v>10</v>
      </c>
      <c r="C50" s="54">
        <f>D50*4+E50*9+F50*4</f>
        <v>490</v>
      </c>
      <c r="D50" s="62">
        <v>26</v>
      </c>
      <c r="E50" s="63">
        <v>26</v>
      </c>
      <c r="F50" s="64">
        <v>38</v>
      </c>
      <c r="G50" s="57">
        <f>C50*$B50/100</f>
        <v>49</v>
      </c>
      <c r="H50" s="57">
        <f>D50*$B50/100</f>
        <v>2.6000000000000001</v>
      </c>
      <c r="I50" s="57">
        <f>E50*$B50/100</f>
        <v>2.6000000000000001</v>
      </c>
      <c r="J50" s="58">
        <f>F50*$B50/100</f>
        <v>3.7999999999999998</v>
      </c>
      <c r="K50" s="59">
        <f>B50</f>
        <v>10</v>
      </c>
      <c r="L50" s="60">
        <f>K50*$L$3</f>
        <v>10</v>
      </c>
      <c r="M50" s="5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41"/>
    </row>
    <row r="51" ht="14.25" customHeight="1">
      <c r="A51" s="52" t="s">
        <v>43</v>
      </c>
      <c r="B51" s="53">
        <v>12</v>
      </c>
      <c r="C51" s="54">
        <f>D51*4+E51*9+F51*4</f>
        <v>254.40000000000001</v>
      </c>
      <c r="D51" s="63">
        <v>2.6000000000000001</v>
      </c>
      <c r="E51" s="63">
        <v>0</v>
      </c>
      <c r="F51" s="64">
        <v>61</v>
      </c>
      <c r="G51" s="57">
        <f>C51*$B51/100</f>
        <v>30.528000000000002</v>
      </c>
      <c r="H51" s="57">
        <f>D51*$B51/100</f>
        <v>0.31200000000000006</v>
      </c>
      <c r="I51" s="57">
        <f>E51*$B51/100</f>
        <v>0</v>
      </c>
      <c r="J51" s="58">
        <f>F51*$B51/100</f>
        <v>7.3200000000000003</v>
      </c>
      <c r="K51" s="59">
        <f>B51</f>
        <v>12</v>
      </c>
      <c r="L51" s="60">
        <f>K51*$L$3</f>
        <v>12</v>
      </c>
      <c r="M51" s="5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41"/>
    </row>
    <row r="52" ht="14.25" customHeight="1">
      <c r="A52" s="67" t="s">
        <v>28</v>
      </c>
      <c r="B52" s="53">
        <v>20</v>
      </c>
      <c r="C52" s="54">
        <f>D52*4+E52*9+F52*4</f>
        <v>537</v>
      </c>
      <c r="D52" s="63">
        <v>15</v>
      </c>
      <c r="E52" s="63">
        <v>53</v>
      </c>
      <c r="F52" s="64">
        <v>0</v>
      </c>
      <c r="G52" s="57">
        <f>C52*$B52/100</f>
        <v>107.40000000000001</v>
      </c>
      <c r="H52" s="57">
        <f>D52*$B52/100</f>
        <v>3</v>
      </c>
      <c r="I52" s="57">
        <f>E52*$B52/100</f>
        <v>10.6</v>
      </c>
      <c r="J52" s="58">
        <f>F52*$B52/100</f>
        <v>0</v>
      </c>
      <c r="K52" s="59">
        <f>B52</f>
        <v>20</v>
      </c>
      <c r="L52" s="60">
        <f>K52*$L$3</f>
        <v>20</v>
      </c>
      <c r="M52" s="5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41"/>
    </row>
    <row r="53" ht="14.25" customHeight="1">
      <c r="A53" s="52" t="s">
        <v>24</v>
      </c>
      <c r="B53" s="53">
        <v>25</v>
      </c>
      <c r="C53" s="54">
        <f>D53*4+E53*9+F53*4</f>
        <v>529</v>
      </c>
      <c r="D53" s="63">
        <v>14</v>
      </c>
      <c r="E53" s="63">
        <v>33</v>
      </c>
      <c r="F53" s="64">
        <v>44</v>
      </c>
      <c r="G53" s="57">
        <f>C53*$B53/100</f>
        <v>132.25</v>
      </c>
      <c r="H53" s="57">
        <f>D53*$B53/100</f>
        <v>3.5</v>
      </c>
      <c r="I53" s="57">
        <f>E53*$B53/100</f>
        <v>8.25</v>
      </c>
      <c r="J53" s="58">
        <f>F53*$B53/100</f>
        <v>11</v>
      </c>
      <c r="K53" s="59">
        <f>B53</f>
        <v>25</v>
      </c>
      <c r="L53" s="60">
        <f>K53*$L$3</f>
        <v>25</v>
      </c>
      <c r="M53" s="5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41"/>
    </row>
    <row r="54" ht="14.25" customHeight="1">
      <c r="A54" s="68" t="s">
        <v>25</v>
      </c>
      <c r="B54" s="53">
        <v>2</v>
      </c>
      <c r="C54" s="54">
        <f>D54*4+E54*9+F54*4</f>
        <v>0</v>
      </c>
      <c r="D54" s="63">
        <v>0</v>
      </c>
      <c r="E54" s="63">
        <v>0</v>
      </c>
      <c r="F54" s="64">
        <v>0</v>
      </c>
      <c r="G54" s="57">
        <f>C54*$B54/100</f>
        <v>0</v>
      </c>
      <c r="H54" s="57">
        <f>D54*$B54/100</f>
        <v>0</v>
      </c>
      <c r="I54" s="57">
        <f>E54*$B54/100</f>
        <v>0</v>
      </c>
      <c r="J54" s="58">
        <f>F54*$B54/100</f>
        <v>0</v>
      </c>
      <c r="K54" s="59">
        <f>B54</f>
        <v>2</v>
      </c>
      <c r="L54" s="60">
        <f>K54*$L$3</f>
        <v>2</v>
      </c>
      <c r="M54" s="5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41"/>
    </row>
    <row r="55" ht="14.25" customHeight="1">
      <c r="A55" s="58"/>
      <c r="B55" s="53"/>
      <c r="C55" s="54">
        <f>D55*4+E55*9+F55*4</f>
        <v>0</v>
      </c>
      <c r="D55" s="63"/>
      <c r="E55" s="63"/>
      <c r="F55" s="64"/>
      <c r="G55" s="57">
        <f>C55*$B55/100</f>
        <v>0</v>
      </c>
      <c r="H55" s="57">
        <f>D55*$B55/100</f>
        <v>0</v>
      </c>
      <c r="I55" s="57">
        <f>E55*$B55/100</f>
        <v>0</v>
      </c>
      <c r="J55" s="58">
        <f>F55*$B55/100</f>
        <v>0</v>
      </c>
      <c r="K55" s="59">
        <f>B55</f>
        <v>0</v>
      </c>
      <c r="L55" s="60">
        <f>K55*$L$3</f>
        <v>0</v>
      </c>
      <c r="M55" s="5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41"/>
    </row>
    <row r="56" ht="14.25" customHeight="1">
      <c r="A56" s="58"/>
      <c r="B56" s="53"/>
      <c r="C56" s="54">
        <f>D56*4+E56*9+F56*4</f>
        <v>0</v>
      </c>
      <c r="D56" s="63"/>
      <c r="E56" s="63"/>
      <c r="F56" s="64"/>
      <c r="G56" s="57">
        <f>C56*$B56/100</f>
        <v>0</v>
      </c>
      <c r="H56" s="57">
        <f>D56*$B56/100</f>
        <v>0</v>
      </c>
      <c r="I56" s="57">
        <f>E56*$B56/100</f>
        <v>0</v>
      </c>
      <c r="J56" s="58">
        <f>F56*$B56/100</f>
        <v>0</v>
      </c>
      <c r="K56" s="59">
        <f>B56</f>
        <v>0</v>
      </c>
      <c r="L56" s="60">
        <f>K56*$L$3</f>
        <v>0</v>
      </c>
      <c r="M56" s="5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41"/>
    </row>
    <row r="57" ht="14.25" customHeight="1">
      <c r="A57" s="58"/>
      <c r="B57" s="53"/>
      <c r="C57" s="54">
        <f>D57*4+E57*9+F57*4</f>
        <v>0</v>
      </c>
      <c r="D57" s="63"/>
      <c r="E57" s="63"/>
      <c r="F57" s="64"/>
      <c r="G57" s="57">
        <f>C57*$B57/100</f>
        <v>0</v>
      </c>
      <c r="H57" s="57">
        <f>D57*$B57/100</f>
        <v>0</v>
      </c>
      <c r="I57" s="57">
        <f>E57*$B57/100</f>
        <v>0</v>
      </c>
      <c r="J57" s="58">
        <f>F57*$B57/100</f>
        <v>0</v>
      </c>
      <c r="K57" s="59">
        <f>B57</f>
        <v>0</v>
      </c>
      <c r="L57" s="60">
        <f>K57*$L$3</f>
        <v>0</v>
      </c>
      <c r="M57" s="5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41"/>
    </row>
    <row r="58" ht="14.25" customHeight="1">
      <c r="A58" s="58"/>
      <c r="B58" s="53"/>
      <c r="C58" s="54">
        <f>D58*4+E58*9+F58*4</f>
        <v>0</v>
      </c>
      <c r="D58" s="63"/>
      <c r="E58" s="63"/>
      <c r="F58" s="64"/>
      <c r="G58" s="57">
        <f>C58*$B58/100</f>
        <v>0</v>
      </c>
      <c r="H58" s="57">
        <f>D58*$B58/100</f>
        <v>0</v>
      </c>
      <c r="I58" s="57">
        <f>E58*$B58/100</f>
        <v>0</v>
      </c>
      <c r="J58" s="58">
        <f>F58*$B58/100</f>
        <v>0</v>
      </c>
      <c r="K58" s="59">
        <f>B58</f>
        <v>0</v>
      </c>
      <c r="L58" s="60">
        <f>K58*$L$3</f>
        <v>0</v>
      </c>
      <c r="M58" s="5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41"/>
    </row>
    <row r="59" ht="14.25" customHeight="1">
      <c r="A59" s="42" t="s">
        <v>44</v>
      </c>
      <c r="B59" s="43">
        <f>SUM(B60:B69)</f>
        <v>110</v>
      </c>
      <c r="C59" s="43">
        <f>SUM(C60:C68)</f>
        <v>2105.4000000000001</v>
      </c>
      <c r="D59" s="47">
        <f>SUM(D60:D68)</f>
        <v>61.600000000000001</v>
      </c>
      <c r="E59" s="47">
        <f>SUM(E60:E68)</f>
        <v>127</v>
      </c>
      <c r="F59" s="66">
        <f>SUM(F60:F68)</f>
        <v>179</v>
      </c>
      <c r="G59" s="46">
        <f>(SUM(G60:G69))/$G47</f>
        <v>0.22712739781519767</v>
      </c>
      <c r="H59" s="47">
        <f>SUM(H60:H69)</f>
        <v>13.112000000000002</v>
      </c>
      <c r="I59" s="47">
        <f>SUM(I60:I69)</f>
        <v>27.799999999999997</v>
      </c>
      <c r="J59" s="48">
        <f>SUM(J60:J69)</f>
        <v>41.799999999999997</v>
      </c>
      <c r="K59" s="49">
        <f>B59</f>
        <v>110</v>
      </c>
      <c r="L59" s="50">
        <f>K59*$L$3</f>
        <v>110</v>
      </c>
      <c r="M59" s="51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ht="14.25" customHeight="1">
      <c r="A60" s="52" t="s">
        <v>27</v>
      </c>
      <c r="B60" s="53">
        <v>16</v>
      </c>
      <c r="C60" s="54">
        <f>D60*4+E60*9+F60*4</f>
        <v>522</v>
      </c>
      <c r="D60" s="55">
        <v>10</v>
      </c>
      <c r="E60" s="55">
        <v>30</v>
      </c>
      <c r="F60" s="56">
        <v>53</v>
      </c>
      <c r="G60" s="57">
        <f>C60*$B60/100</f>
        <v>83.519999999999996</v>
      </c>
      <c r="H60" s="57">
        <f>D60*$B60/100</f>
        <v>1.6000000000000001</v>
      </c>
      <c r="I60" s="57">
        <f>E60*$B60/100</f>
        <v>4.7999999999999998</v>
      </c>
      <c r="J60" s="58">
        <f>F60*$B60/100</f>
        <v>8.4800000000000004</v>
      </c>
      <c r="K60" s="59">
        <f>B60</f>
        <v>16</v>
      </c>
      <c r="L60" s="60">
        <f>K60*$L$3</f>
        <v>16</v>
      </c>
      <c r="M60" s="5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41"/>
    </row>
    <row r="61" ht="14.25" customHeight="1">
      <c r="A61" s="52" t="s">
        <v>25</v>
      </c>
      <c r="B61" s="53">
        <v>2</v>
      </c>
      <c r="C61" s="54">
        <f>D61*4+E61*9+F61*4</f>
        <v>0</v>
      </c>
      <c r="D61" s="63">
        <v>0</v>
      </c>
      <c r="E61" s="63">
        <v>0</v>
      </c>
      <c r="F61" s="64">
        <v>0</v>
      </c>
      <c r="G61" s="57">
        <f>C61*$B61/100</f>
        <v>0</v>
      </c>
      <c r="H61" s="57">
        <f>D61*$B61/100</f>
        <v>0</v>
      </c>
      <c r="I61" s="57">
        <f>E61*$B61/100</f>
        <v>0</v>
      </c>
      <c r="J61" s="58">
        <f>F61*$B61/100</f>
        <v>0</v>
      </c>
      <c r="K61" s="59">
        <f>B61</f>
        <v>2</v>
      </c>
      <c r="L61" s="60">
        <f>K61*$L$3</f>
        <v>2</v>
      </c>
      <c r="M61" s="5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41"/>
    </row>
    <row r="62" ht="14.25" customHeight="1">
      <c r="A62" s="52" t="s">
        <v>45</v>
      </c>
      <c r="B62" s="53">
        <v>12</v>
      </c>
      <c r="C62" s="54">
        <f>D62*4+E62*9+F62*4</f>
        <v>254.40000000000001</v>
      </c>
      <c r="D62" s="63">
        <v>2.6000000000000001</v>
      </c>
      <c r="E62" s="63">
        <v>0</v>
      </c>
      <c r="F62" s="64">
        <v>61</v>
      </c>
      <c r="G62" s="57">
        <f>C62*$B62/100</f>
        <v>30.528000000000002</v>
      </c>
      <c r="H62" s="57">
        <f>D62*$B62/100</f>
        <v>0.31200000000000006</v>
      </c>
      <c r="I62" s="57">
        <f>E62*$B62/100</f>
        <v>0</v>
      </c>
      <c r="J62" s="58">
        <f>F62*$B62/100</f>
        <v>7.3200000000000003</v>
      </c>
      <c r="K62" s="59">
        <f>B62</f>
        <v>12</v>
      </c>
      <c r="L62" s="60">
        <f>K62*$L$3</f>
        <v>12</v>
      </c>
      <c r="M62" s="5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41"/>
    </row>
    <row r="63" ht="14.25" customHeight="1">
      <c r="A63" s="67" t="s">
        <v>28</v>
      </c>
      <c r="B63" s="53">
        <v>20</v>
      </c>
      <c r="C63" s="54">
        <f>D63*4+E63*9+F63*4</f>
        <v>537</v>
      </c>
      <c r="D63" s="63">
        <v>15</v>
      </c>
      <c r="E63" s="63">
        <v>53</v>
      </c>
      <c r="F63" s="64">
        <v>0</v>
      </c>
      <c r="G63" s="57">
        <f>C63*$B63/100</f>
        <v>107.40000000000001</v>
      </c>
      <c r="H63" s="57">
        <f>D63*$B63/100</f>
        <v>3</v>
      </c>
      <c r="I63" s="57">
        <f>E63*$B63/100</f>
        <v>10.6</v>
      </c>
      <c r="J63" s="58">
        <f>F63*$B63/100</f>
        <v>0</v>
      </c>
      <c r="K63" s="59">
        <f>B63</f>
        <v>20</v>
      </c>
      <c r="L63" s="60">
        <f>K63*$L$3</f>
        <v>20</v>
      </c>
      <c r="M63" s="5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41"/>
    </row>
    <row r="64" ht="14.25" customHeight="1">
      <c r="A64" s="68" t="s">
        <v>29</v>
      </c>
      <c r="B64" s="53">
        <v>20</v>
      </c>
      <c r="C64" s="54">
        <f>D64*4+E64*9+F64*4</f>
        <v>342</v>
      </c>
      <c r="D64" s="63">
        <v>27</v>
      </c>
      <c r="E64" s="63">
        <v>26</v>
      </c>
      <c r="F64" s="64">
        <v>0</v>
      </c>
      <c r="G64" s="57">
        <f>C64*$B64/100</f>
        <v>68.400000000000006</v>
      </c>
      <c r="H64" s="57">
        <f>D64*$B64/100</f>
        <v>5.4000000000000004</v>
      </c>
      <c r="I64" s="57">
        <f>E64*$B64/100</f>
        <v>5.2000000000000002</v>
      </c>
      <c r="J64" s="58">
        <f>F64*$B64/100</f>
        <v>0</v>
      </c>
      <c r="K64" s="59">
        <f>B64</f>
        <v>20</v>
      </c>
      <c r="L64" s="60">
        <f>K64*$L$3</f>
        <v>20</v>
      </c>
      <c r="M64" s="5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41"/>
    </row>
    <row r="65" ht="14.25" customHeight="1">
      <c r="A65" s="58" t="s">
        <v>46</v>
      </c>
      <c r="B65" s="53">
        <v>40</v>
      </c>
      <c r="C65" s="54">
        <f>D65*4+E65*9+F65*4</f>
        <v>450</v>
      </c>
      <c r="D65" s="55">
        <v>7</v>
      </c>
      <c r="E65" s="55">
        <v>18</v>
      </c>
      <c r="F65" s="56">
        <v>65</v>
      </c>
      <c r="G65" s="57">
        <f>C65*$B65/100</f>
        <v>180</v>
      </c>
      <c r="H65" s="57">
        <f>D65*$B65/100</f>
        <v>2.7999999999999998</v>
      </c>
      <c r="I65" s="57">
        <f>E65*$B65/100</f>
        <v>7.2000000000000002</v>
      </c>
      <c r="J65" s="58">
        <f>F65*$B65/100</f>
        <v>26</v>
      </c>
      <c r="K65" s="59">
        <f>B65</f>
        <v>40</v>
      </c>
      <c r="L65" s="60">
        <f>K65*$L$3</f>
        <v>40</v>
      </c>
      <c r="M65" s="5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41"/>
    </row>
    <row r="66" ht="14.25" customHeight="1">
      <c r="A66" s="58"/>
      <c r="B66" s="53"/>
      <c r="C66" s="54">
        <f>D66*4+E66*9+F66*4</f>
        <v>0</v>
      </c>
      <c r="D66" s="63"/>
      <c r="E66" s="63"/>
      <c r="F66" s="64"/>
      <c r="G66" s="57">
        <f>C66*$B66/100</f>
        <v>0</v>
      </c>
      <c r="H66" s="57">
        <f>D66*$B66/100</f>
        <v>0</v>
      </c>
      <c r="I66" s="57">
        <f>E66*$B66/100</f>
        <v>0</v>
      </c>
      <c r="J66" s="58">
        <f>F66*$B66/100</f>
        <v>0</v>
      </c>
      <c r="K66" s="59">
        <f>B66</f>
        <v>0</v>
      </c>
      <c r="L66" s="60">
        <f>K66*$L$3</f>
        <v>0</v>
      </c>
      <c r="M66" s="5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41"/>
    </row>
    <row r="67" ht="14.25" customHeight="1">
      <c r="A67" s="58"/>
      <c r="B67" s="53"/>
      <c r="C67" s="54">
        <f>D67*4+E67*9+F67*4</f>
        <v>0</v>
      </c>
      <c r="D67" s="63"/>
      <c r="E67" s="63"/>
      <c r="F67" s="64"/>
      <c r="G67" s="57">
        <f>C67*$B67/100</f>
        <v>0</v>
      </c>
      <c r="H67" s="57">
        <f>D67*$B67/100</f>
        <v>0</v>
      </c>
      <c r="I67" s="57">
        <f>E67*$B67/100</f>
        <v>0</v>
      </c>
      <c r="J67" s="58">
        <f>F67*$B67/100</f>
        <v>0</v>
      </c>
      <c r="K67" s="59">
        <f>B67</f>
        <v>0</v>
      </c>
      <c r="L67" s="60">
        <f>K67*$L$3</f>
        <v>0</v>
      </c>
      <c r="M67" s="5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41"/>
    </row>
    <row r="68" ht="14.25" customHeight="1">
      <c r="A68" s="58"/>
      <c r="B68" s="53"/>
      <c r="C68" s="54">
        <f>D68*4+E68*9+F68*4</f>
        <v>0</v>
      </c>
      <c r="D68" s="63"/>
      <c r="E68" s="63"/>
      <c r="F68" s="64"/>
      <c r="G68" s="57">
        <f>C68*$B68/100</f>
        <v>0</v>
      </c>
      <c r="H68" s="57">
        <f>D68*$B68/100</f>
        <v>0</v>
      </c>
      <c r="I68" s="57">
        <f>E68*$B68/100</f>
        <v>0</v>
      </c>
      <c r="J68" s="58">
        <f>F68*$B68/100</f>
        <v>0</v>
      </c>
      <c r="K68" s="59">
        <f>B68</f>
        <v>0</v>
      </c>
      <c r="L68" s="60">
        <f>K68*$L$3</f>
        <v>0</v>
      </c>
      <c r="M68" s="5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41"/>
    </row>
    <row r="69" ht="14.25" customHeight="1">
      <c r="A69" s="58"/>
      <c r="B69" s="53"/>
      <c r="C69" s="54">
        <f>D69*4+E69*9+F69*4</f>
        <v>0</v>
      </c>
      <c r="D69" s="63"/>
      <c r="E69" s="63"/>
      <c r="F69" s="64"/>
      <c r="G69" s="57">
        <f>C69*$B69/100</f>
        <v>0</v>
      </c>
      <c r="H69" s="57">
        <f>D69*$B69/100</f>
        <v>0</v>
      </c>
      <c r="I69" s="57">
        <f>E69*$B69/100</f>
        <v>0</v>
      </c>
      <c r="J69" s="58">
        <f>F69*$B69/100</f>
        <v>0</v>
      </c>
      <c r="K69" s="59">
        <f>B69</f>
        <v>0</v>
      </c>
      <c r="L69" s="60">
        <f>K69*$L$3</f>
        <v>0</v>
      </c>
      <c r="M69" s="5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41"/>
    </row>
    <row r="70" ht="14.25" customHeight="1">
      <c r="A70" s="42" t="s">
        <v>31</v>
      </c>
      <c r="B70" s="43">
        <f>SUM(B71:B75)</f>
        <v>90</v>
      </c>
      <c r="C70" s="43">
        <f>SUM(C71:C75)</f>
        <v>758</v>
      </c>
      <c r="D70" s="47">
        <f>SUM(D71:D75)</f>
        <v>3.5</v>
      </c>
      <c r="E70" s="47">
        <f>SUM(E71:E75)</f>
        <v>20</v>
      </c>
      <c r="F70" s="66">
        <f>SUM(F71:F75)</f>
        <v>141</v>
      </c>
      <c r="G70" s="46">
        <f>(SUM(G71:G75))/$G47</f>
        <v>0.1676452417852381</v>
      </c>
      <c r="H70" s="47">
        <f>SUM(H71:H75)</f>
        <v>1.7</v>
      </c>
      <c r="I70" s="47">
        <f>SUM(I71:I75)</f>
        <v>10</v>
      </c>
      <c r="J70" s="47">
        <f>SUM(J71:J75)</f>
        <v>62.5</v>
      </c>
      <c r="K70" s="49">
        <f>B70</f>
        <v>90</v>
      </c>
      <c r="L70" s="50">
        <f>K70*$L$3</f>
        <v>90</v>
      </c>
      <c r="M70" s="3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41"/>
    </row>
    <row r="71" ht="14.25" customHeight="1">
      <c r="A71" s="58" t="s">
        <v>47</v>
      </c>
      <c r="B71" s="53">
        <v>50</v>
      </c>
      <c r="C71" s="54">
        <f>D71*4+E71*9+F71*4</f>
        <v>436</v>
      </c>
      <c r="D71" s="63">
        <v>3</v>
      </c>
      <c r="E71" s="63">
        <v>20</v>
      </c>
      <c r="F71" s="64">
        <v>61</v>
      </c>
      <c r="G71" s="57">
        <f>C71*$B71/100</f>
        <v>218</v>
      </c>
      <c r="H71" s="57">
        <f>D71*$B71/100</f>
        <v>1.5</v>
      </c>
      <c r="I71" s="57">
        <f>E71*$B71/100</f>
        <v>10</v>
      </c>
      <c r="J71" s="58">
        <f>F71*$B71/100</f>
        <v>30.5</v>
      </c>
      <c r="K71" s="59">
        <f>B71</f>
        <v>50</v>
      </c>
      <c r="L71" s="60">
        <f>K71*$L$3</f>
        <v>50</v>
      </c>
      <c r="M71" s="5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41"/>
    </row>
    <row r="72" ht="14.25" customHeight="1">
      <c r="A72" s="58" t="s">
        <v>30</v>
      </c>
      <c r="B72" s="53">
        <v>40</v>
      </c>
      <c r="C72" s="54">
        <f>D72*4+E72*9+F72*4</f>
        <v>322</v>
      </c>
      <c r="D72" s="63">
        <v>0.5</v>
      </c>
      <c r="E72" s="63">
        <v>0</v>
      </c>
      <c r="F72" s="64">
        <v>80</v>
      </c>
      <c r="G72" s="57">
        <f>C72*$B72/100</f>
        <v>128.80000000000001</v>
      </c>
      <c r="H72" s="57">
        <f>D72*$B72/100</f>
        <v>0.20000000000000001</v>
      </c>
      <c r="I72" s="57">
        <f>E72*$B72/100</f>
        <v>0</v>
      </c>
      <c r="J72" s="58">
        <f>F72*$B72/100</f>
        <v>32</v>
      </c>
      <c r="K72" s="59">
        <f>B72</f>
        <v>40</v>
      </c>
      <c r="L72" s="60">
        <f>K72*$L$3</f>
        <v>40</v>
      </c>
      <c r="M72" s="5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41"/>
    </row>
    <row r="73" ht="14.25" customHeight="1">
      <c r="A73" s="58"/>
      <c r="B73" s="53"/>
      <c r="C73" s="54">
        <f>D73*4+E73*9+F73*4</f>
        <v>0</v>
      </c>
      <c r="D73" s="55"/>
      <c r="E73" s="55"/>
      <c r="F73" s="56"/>
      <c r="G73" s="57">
        <f>C73*$B73/100</f>
        <v>0</v>
      </c>
      <c r="H73" s="57">
        <f>D73*$B73/100</f>
        <v>0</v>
      </c>
      <c r="I73" s="57">
        <f>E73*$B73/100</f>
        <v>0</v>
      </c>
      <c r="J73" s="58">
        <f>F73*$B73/100</f>
        <v>0</v>
      </c>
      <c r="K73" s="59">
        <f>B73</f>
        <v>0</v>
      </c>
      <c r="L73" s="60">
        <f>K73*$L$3</f>
        <v>0</v>
      </c>
      <c r="M73" s="5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41"/>
    </row>
    <row r="74" ht="14.25" customHeight="1">
      <c r="A74" s="58"/>
      <c r="B74" s="53"/>
      <c r="C74" s="54">
        <f>D74*4+E74*9+F74*4</f>
        <v>0</v>
      </c>
      <c r="D74" s="55"/>
      <c r="E74" s="55"/>
      <c r="F74" s="56"/>
      <c r="G74" s="57">
        <f>C74*$B74/100</f>
        <v>0</v>
      </c>
      <c r="H74" s="57">
        <f>D74*$B74/100</f>
        <v>0</v>
      </c>
      <c r="I74" s="57">
        <f>E74*$B74/100</f>
        <v>0</v>
      </c>
      <c r="J74" s="58">
        <f>F74*$B74/100</f>
        <v>0</v>
      </c>
      <c r="K74" s="59">
        <f>B74</f>
        <v>0</v>
      </c>
      <c r="L74" s="60">
        <f>K74*$L$3</f>
        <v>0</v>
      </c>
      <c r="M74" s="5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41"/>
    </row>
    <row r="75" ht="14.25" customHeight="1">
      <c r="A75" s="58"/>
      <c r="B75" s="53"/>
      <c r="C75" s="54">
        <f>D75*4+E75*9+F75*4</f>
        <v>0</v>
      </c>
      <c r="D75" s="63"/>
      <c r="E75" s="63"/>
      <c r="F75" s="64"/>
      <c r="G75" s="57">
        <f>C75*$B75/100</f>
        <v>0</v>
      </c>
      <c r="H75" s="57">
        <f>D75*$B75/100</f>
        <v>0</v>
      </c>
      <c r="I75" s="57">
        <f>E75*$B75/100</f>
        <v>0</v>
      </c>
      <c r="J75" s="58">
        <f>F75*$B75/100</f>
        <v>0</v>
      </c>
      <c r="K75" s="59">
        <f>B75</f>
        <v>0</v>
      </c>
      <c r="L75" s="60">
        <f>K75*$L$3</f>
        <v>0</v>
      </c>
      <c r="M75" s="5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41"/>
    </row>
    <row r="76" ht="14.25" customHeight="1">
      <c r="A76" s="42" t="s">
        <v>48</v>
      </c>
      <c r="B76" s="43">
        <f>SUM(B77:B86)</f>
        <v>208</v>
      </c>
      <c r="C76" s="43">
        <f>SUM(C77:C86)</f>
        <v>2142.4000000000001</v>
      </c>
      <c r="D76" s="47">
        <f>SUM(D77:D86)</f>
        <v>138.09999999999999</v>
      </c>
      <c r="E76" s="47">
        <f>SUM(E77:E86)</f>
        <v>82</v>
      </c>
      <c r="F76" s="66">
        <f>SUM(F77:F86)</f>
        <v>213</v>
      </c>
      <c r="G76" s="46">
        <f>(SUM(G77:G86))/$G47</f>
        <v>0.33216187917360745</v>
      </c>
      <c r="H76" s="47">
        <f>SUM(H77:H86)</f>
        <v>35.312000000000005</v>
      </c>
      <c r="I76" s="47">
        <f>SUM(I77:I86)</f>
        <v>18.199999999999999</v>
      </c>
      <c r="J76" s="66">
        <f>SUM(J77:J86)</f>
        <v>95.52000000000001</v>
      </c>
      <c r="K76" s="49">
        <f>B76</f>
        <v>208</v>
      </c>
      <c r="L76" s="50">
        <f>K76*$L$3</f>
        <v>208</v>
      </c>
      <c r="M76" s="3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41"/>
    </row>
    <row r="77" ht="14.25" customHeight="1">
      <c r="A77" s="52" t="s">
        <v>49</v>
      </c>
      <c r="B77" s="53">
        <v>80</v>
      </c>
      <c r="C77" s="54">
        <f>D77*4+E77*9+F77*4</f>
        <v>359</v>
      </c>
      <c r="D77" s="55">
        <v>13</v>
      </c>
      <c r="E77" s="55">
        <v>3</v>
      </c>
      <c r="F77" s="56">
        <v>70</v>
      </c>
      <c r="G77" s="57">
        <f>C77*$B77/100</f>
        <v>287.19999999999999</v>
      </c>
      <c r="H77" s="57">
        <f>D77*$B77/100</f>
        <v>10.4</v>
      </c>
      <c r="I77" s="57">
        <f>E77*$B77/100</f>
        <v>2.3999999999999999</v>
      </c>
      <c r="J77" s="58">
        <f>F77*$B77/100</f>
        <v>56</v>
      </c>
      <c r="K77" s="59">
        <f>B77</f>
        <v>80</v>
      </c>
      <c r="L77" s="60">
        <f>K77*$L$3</f>
        <v>80</v>
      </c>
      <c r="M77" s="5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41"/>
    </row>
    <row r="78" ht="14.25" customHeight="1">
      <c r="A78" s="52" t="s">
        <v>50</v>
      </c>
      <c r="B78" s="53">
        <v>20</v>
      </c>
      <c r="C78" s="54">
        <f>D78*4+E78*9+F78*4</f>
        <v>320</v>
      </c>
      <c r="D78" s="63">
        <v>80</v>
      </c>
      <c r="E78" s="63">
        <v>0</v>
      </c>
      <c r="F78" s="64">
        <v>0</v>
      </c>
      <c r="G78" s="57">
        <f>C78*$B78/100</f>
        <v>64</v>
      </c>
      <c r="H78" s="57">
        <f>D78*$B78/100</f>
        <v>16</v>
      </c>
      <c r="I78" s="57">
        <f>E78*$B78/100</f>
        <v>0</v>
      </c>
      <c r="J78" s="58">
        <f>F78*$B78/100</f>
        <v>0</v>
      </c>
      <c r="K78" s="59">
        <f>B78</f>
        <v>20</v>
      </c>
      <c r="L78" s="60">
        <f>K78*$L$3</f>
        <v>20</v>
      </c>
      <c r="M78" s="5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41"/>
    </row>
    <row r="79" ht="14.25" customHeight="1">
      <c r="A79" s="52" t="s">
        <v>51</v>
      </c>
      <c r="B79" s="53">
        <v>10</v>
      </c>
      <c r="C79" s="54">
        <f>D79*4+E79*9+F79*4</f>
        <v>8</v>
      </c>
      <c r="D79" s="63">
        <v>0</v>
      </c>
      <c r="E79" s="63">
        <v>0</v>
      </c>
      <c r="F79" s="64">
        <v>2</v>
      </c>
      <c r="G79" s="57">
        <f>C79*$B79/100</f>
        <v>0.80000000000000004</v>
      </c>
      <c r="H79" s="57">
        <f>D79*$B79/100</f>
        <v>0</v>
      </c>
      <c r="I79" s="57">
        <f>E79*$B79/100</f>
        <v>0</v>
      </c>
      <c r="J79" s="58">
        <f>F79*$B79/100</f>
        <v>0.20000000000000001</v>
      </c>
      <c r="K79" s="59">
        <f>B79</f>
        <v>10</v>
      </c>
      <c r="L79" s="60">
        <f>K79*$L$3</f>
        <v>10</v>
      </c>
      <c r="M79" s="5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41"/>
    </row>
    <row r="80" ht="14.25" customHeight="1">
      <c r="A80" s="52" t="s">
        <v>45</v>
      </c>
      <c r="B80" s="53">
        <v>12</v>
      </c>
      <c r="C80" s="54">
        <f>D80*4+E80*9+F80*4</f>
        <v>254.40000000000001</v>
      </c>
      <c r="D80" s="63">
        <v>2.6000000000000001</v>
      </c>
      <c r="E80" s="63">
        <v>0</v>
      </c>
      <c r="F80" s="64">
        <v>61</v>
      </c>
      <c r="G80" s="57">
        <f>C80*$B80/100</f>
        <v>30.528000000000002</v>
      </c>
      <c r="H80" s="57">
        <f>D80*$B80/100</f>
        <v>0.31200000000000006</v>
      </c>
      <c r="I80" s="57">
        <f>E80*$B80/100</f>
        <v>0</v>
      </c>
      <c r="J80" s="58">
        <f>F80*$B80/100</f>
        <v>7.3200000000000003</v>
      </c>
      <c r="K80" s="59">
        <f>B80</f>
        <v>12</v>
      </c>
      <c r="L80" s="60">
        <f>K80*$L$3</f>
        <v>12</v>
      </c>
      <c r="M80" s="5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41"/>
    </row>
    <row r="81" ht="14.25" customHeight="1">
      <c r="A81" s="52" t="s">
        <v>29</v>
      </c>
      <c r="B81" s="53">
        <v>20</v>
      </c>
      <c r="C81" s="54">
        <f>D81*4+E81*9+F81*4</f>
        <v>342</v>
      </c>
      <c r="D81" s="63">
        <v>27</v>
      </c>
      <c r="E81" s="63">
        <v>26</v>
      </c>
      <c r="F81" s="64">
        <v>0</v>
      </c>
      <c r="G81" s="57">
        <f>C81*$B81/100</f>
        <v>68.400000000000006</v>
      </c>
      <c r="H81" s="57">
        <f>D81*$B81/100</f>
        <v>5.4000000000000004</v>
      </c>
      <c r="I81" s="57">
        <f>E81*$B81/100</f>
        <v>5.2000000000000002</v>
      </c>
      <c r="J81" s="58">
        <f>F81*$B81/100</f>
        <v>0</v>
      </c>
      <c r="K81" s="59">
        <f>B81</f>
        <v>20</v>
      </c>
      <c r="L81" s="60">
        <f>K81*$L$3</f>
        <v>20</v>
      </c>
      <c r="M81" s="5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41"/>
    </row>
    <row r="82" ht="14.25" customHeight="1">
      <c r="A82" s="67" t="s">
        <v>28</v>
      </c>
      <c r="B82" s="53">
        <v>20</v>
      </c>
      <c r="C82" s="54">
        <f>D82*4+E82*9+F82*4</f>
        <v>537</v>
      </c>
      <c r="D82" s="63">
        <v>15</v>
      </c>
      <c r="E82" s="63">
        <v>53</v>
      </c>
      <c r="F82" s="64">
        <v>0</v>
      </c>
      <c r="G82" s="57">
        <f>C82*$B82/100</f>
        <v>107.40000000000001</v>
      </c>
      <c r="H82" s="57">
        <f>D82*$B82/100</f>
        <v>3</v>
      </c>
      <c r="I82" s="57">
        <f>E82*$B82/100</f>
        <v>10.6</v>
      </c>
      <c r="J82" s="58">
        <f>F82*$B82/100</f>
        <v>0</v>
      </c>
      <c r="K82" s="59">
        <f>B82</f>
        <v>20</v>
      </c>
      <c r="L82" s="60">
        <f>K82*$L$3</f>
        <v>20</v>
      </c>
      <c r="M82" s="5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41"/>
    </row>
    <row r="83" ht="14.25" customHeight="1">
      <c r="A83" s="58" t="s">
        <v>30</v>
      </c>
      <c r="B83" s="53">
        <v>40</v>
      </c>
      <c r="C83" s="54">
        <f>D83*4+E83*9+F83*4</f>
        <v>322</v>
      </c>
      <c r="D83" s="63">
        <v>0.5</v>
      </c>
      <c r="E83" s="63">
        <v>0</v>
      </c>
      <c r="F83" s="64">
        <v>80</v>
      </c>
      <c r="G83" s="57">
        <f>C83*$B83/100</f>
        <v>128.80000000000001</v>
      </c>
      <c r="H83" s="57">
        <f>D83*$B83/100</f>
        <v>0.20000000000000001</v>
      </c>
      <c r="I83" s="57">
        <f>E83*$B83/100</f>
        <v>0</v>
      </c>
      <c r="J83" s="58">
        <f>F83*$B83/100</f>
        <v>32</v>
      </c>
      <c r="K83" s="59">
        <f>B83</f>
        <v>40</v>
      </c>
      <c r="L83" s="60">
        <f>K83*$L$3</f>
        <v>40</v>
      </c>
      <c r="M83" s="5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41"/>
    </row>
    <row r="84" ht="14.25" customHeight="1">
      <c r="A84" s="52" t="s">
        <v>25</v>
      </c>
      <c r="B84" s="53">
        <v>2</v>
      </c>
      <c r="C84" s="54">
        <f>D84*4+E84*9+F84*4</f>
        <v>0</v>
      </c>
      <c r="D84" s="63">
        <v>0</v>
      </c>
      <c r="E84" s="63">
        <v>0</v>
      </c>
      <c r="F84" s="64">
        <v>0</v>
      </c>
      <c r="G84" s="57">
        <f>C84*$B84/100</f>
        <v>0</v>
      </c>
      <c r="H84" s="57">
        <f>D84*$B84/100</f>
        <v>0</v>
      </c>
      <c r="I84" s="57">
        <f>E84*$B84/100</f>
        <v>0</v>
      </c>
      <c r="J84" s="58">
        <f>F84*$B84/100</f>
        <v>0</v>
      </c>
      <c r="K84" s="59">
        <f>B84</f>
        <v>2</v>
      </c>
      <c r="L84" s="60">
        <f>K84*$L$3</f>
        <v>2</v>
      </c>
      <c r="M84" s="5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41"/>
    </row>
    <row r="85" ht="14.25" customHeight="1">
      <c r="A85" s="67" t="s">
        <v>36</v>
      </c>
      <c r="B85" s="53">
        <v>2</v>
      </c>
      <c r="C85" s="54">
        <f>D85*4+E85*9+F85*4</f>
        <v>0</v>
      </c>
      <c r="D85" s="63">
        <v>0</v>
      </c>
      <c r="E85" s="63">
        <v>0</v>
      </c>
      <c r="F85" s="64">
        <v>0</v>
      </c>
      <c r="G85" s="57">
        <f>C85*$B85/100</f>
        <v>0</v>
      </c>
      <c r="H85" s="57">
        <f>D85*$B85/100</f>
        <v>0</v>
      </c>
      <c r="I85" s="57">
        <f>E85*$B85/100</f>
        <v>0</v>
      </c>
      <c r="J85" s="58">
        <f>F85*$B85/100</f>
        <v>0</v>
      </c>
      <c r="K85" s="59">
        <f>B85</f>
        <v>2</v>
      </c>
      <c r="L85" s="60">
        <f>K85*$L$3</f>
        <v>2</v>
      </c>
      <c r="M85" s="5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41"/>
    </row>
    <row r="86" ht="14.25" customHeight="1">
      <c r="A86" s="98" t="s">
        <v>37</v>
      </c>
      <c r="B86" s="99">
        <v>2</v>
      </c>
      <c r="C86" s="54">
        <f>D86*4+E86*9+F86*4</f>
        <v>0</v>
      </c>
      <c r="D86" s="100">
        <v>0</v>
      </c>
      <c r="E86" s="100">
        <v>0</v>
      </c>
      <c r="F86" s="74">
        <v>0</v>
      </c>
      <c r="G86" s="75">
        <f>C86*$B86/100</f>
        <v>0</v>
      </c>
      <c r="H86" s="75">
        <f>D86*$B86/100</f>
        <v>0</v>
      </c>
      <c r="I86" s="75">
        <f>E86*$B86/100</f>
        <v>0</v>
      </c>
      <c r="J86" s="76">
        <f>F86*$B86/100</f>
        <v>0</v>
      </c>
      <c r="K86" s="77">
        <f>B86</f>
        <v>2</v>
      </c>
      <c r="L86" s="78">
        <f>K86*$L$3</f>
        <v>2</v>
      </c>
      <c r="M86" s="5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41"/>
    </row>
    <row r="87" ht="14.25" customHeight="1">
      <c r="A87" s="101"/>
      <c r="B87" s="102"/>
      <c r="C87" s="102"/>
      <c r="D87" s="102"/>
      <c r="E87" s="103"/>
      <c r="F87" s="82" t="s">
        <v>38</v>
      </c>
      <c r="G87" s="83"/>
      <c r="H87" s="84">
        <f>ROUND(H47/(($H47+$I47+$J47)/6),2)</f>
        <v>0.96999999999999997</v>
      </c>
      <c r="I87" s="84">
        <f>ROUND(I47/(($H47+$I47+$J47)/6),2)</f>
        <v>1.1400000000000001</v>
      </c>
      <c r="J87" s="85">
        <f>ROUND(J47/(($H47+$I47+$J47)/6),2)</f>
        <v>3.8900000000000001</v>
      </c>
      <c r="K87" s="86" t="s">
        <v>39</v>
      </c>
      <c r="L87" s="87"/>
      <c r="M87" s="88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41"/>
    </row>
    <row r="88" ht="14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69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41"/>
    </row>
    <row r="89" ht="14.25" customHeight="1">
      <c r="A89" s="105" t="s">
        <v>52</v>
      </c>
      <c r="B89" s="106">
        <f>SUM(B90,B101,B112,B118)</f>
        <v>591</v>
      </c>
      <c r="C89" s="106">
        <f>SUM(C90,C101,C112,C118)</f>
        <v>7047.2000000000007</v>
      </c>
      <c r="D89" s="107">
        <f>SUM(D90,D101,D112,D118)</f>
        <v>283.29999999999995</v>
      </c>
      <c r="E89" s="107">
        <f>SUM(E90,E101,E112,E118)</f>
        <v>330</v>
      </c>
      <c r="F89" s="108">
        <f>SUM(F90,F101,F112,F118)</f>
        <v>736</v>
      </c>
      <c r="G89" s="109">
        <f>SUM(G91:G100,G102:G111,G113:G117,G119:G128)</f>
        <v>2303.9740000000002</v>
      </c>
      <c r="H89" s="110">
        <f>SUM(H90,H101,H112,H118)</f>
        <v>75.475999999999999</v>
      </c>
      <c r="I89" s="110">
        <f>SUM(I90,I101,I112,I118)</f>
        <v>84.629999999999995</v>
      </c>
      <c r="J89" s="105">
        <f>SUM(J90,J101,J112,J118)</f>
        <v>310.10000000000002</v>
      </c>
      <c r="K89" s="106">
        <f>B89</f>
        <v>591</v>
      </c>
      <c r="L89" s="111">
        <f>K89*$L$3</f>
        <v>591</v>
      </c>
      <c r="M89" s="112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ht="14.25" customHeight="1">
      <c r="A90" s="113" t="s">
        <v>53</v>
      </c>
      <c r="B90" s="114">
        <f>SUM(B91:B100)</f>
        <v>204</v>
      </c>
      <c r="C90" s="114">
        <f>SUM(C91:C100)</f>
        <v>2175.4000000000001</v>
      </c>
      <c r="D90" s="115">
        <f>SUM(D91:D100)</f>
        <v>68.099999999999994</v>
      </c>
      <c r="E90" s="115">
        <f>SUM(E91:E100)</f>
        <v>75</v>
      </c>
      <c r="F90" s="116">
        <f>SUM(F91:F100)</f>
        <v>307</v>
      </c>
      <c r="G90" s="117">
        <f>(SUM(G91:G100))/$G89</f>
        <v>0.3152934885549924</v>
      </c>
      <c r="H90" s="118">
        <f>SUM(H91:H100)</f>
        <v>16.312000000000001</v>
      </c>
      <c r="I90" s="118">
        <f>SUM(I91:I100)</f>
        <v>19.899999999999999</v>
      </c>
      <c r="J90" s="119">
        <f>SUM(J91:J100)</f>
        <v>120.52</v>
      </c>
      <c r="K90" s="120">
        <f>B90</f>
        <v>204</v>
      </c>
      <c r="L90" s="121">
        <f>K90*$L$3</f>
        <v>204</v>
      </c>
      <c r="M90" s="122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ht="14.25" customHeight="1">
      <c r="A91" s="123" t="s">
        <v>54</v>
      </c>
      <c r="B91" s="124">
        <v>70</v>
      </c>
      <c r="C91" s="54">
        <f>D91*4+E91*9+F91*4</f>
        <v>331</v>
      </c>
      <c r="D91" s="55">
        <v>9</v>
      </c>
      <c r="E91" s="55">
        <v>3</v>
      </c>
      <c r="F91" s="56">
        <v>67</v>
      </c>
      <c r="G91" s="125">
        <f>C91*$B91/100</f>
        <v>231.69999999999999</v>
      </c>
      <c r="H91" s="125">
        <f>D91*$B91/100</f>
        <v>6.2999999999999998</v>
      </c>
      <c r="I91" s="125">
        <f>E91*$B91/100</f>
        <v>2.1000000000000001</v>
      </c>
      <c r="J91" s="126">
        <f>F91*$B91/100</f>
        <v>46.899999999999999</v>
      </c>
      <c r="K91" s="127">
        <f>B91</f>
        <v>70</v>
      </c>
      <c r="L91" s="128">
        <f>K91*$L$3</f>
        <v>70</v>
      </c>
      <c r="M91" s="122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41"/>
    </row>
    <row r="92" ht="14.25" customHeight="1">
      <c r="A92" s="123" t="s">
        <v>42</v>
      </c>
      <c r="B92" s="124">
        <v>10</v>
      </c>
      <c r="C92" s="54">
        <f>D92*4+E92*9+F92*4</f>
        <v>490</v>
      </c>
      <c r="D92" s="62">
        <v>26</v>
      </c>
      <c r="E92" s="63">
        <v>26</v>
      </c>
      <c r="F92" s="64">
        <v>38</v>
      </c>
      <c r="G92" s="125">
        <f>C92*$B92/100</f>
        <v>49</v>
      </c>
      <c r="H92" s="125">
        <f>D92*$B92/100</f>
        <v>2.6000000000000001</v>
      </c>
      <c r="I92" s="125">
        <f>E92*$B92/100</f>
        <v>2.6000000000000001</v>
      </c>
      <c r="J92" s="126">
        <f>F92*$B92/100</f>
        <v>3.7999999999999998</v>
      </c>
      <c r="K92" s="127">
        <f>B92</f>
        <v>10</v>
      </c>
      <c r="L92" s="128">
        <f>K92*$L$3</f>
        <v>10</v>
      </c>
      <c r="M92" s="122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41"/>
    </row>
    <row r="93" ht="14.25" customHeight="1">
      <c r="A93" s="123" t="s">
        <v>45</v>
      </c>
      <c r="B93" s="124">
        <v>12</v>
      </c>
      <c r="C93" s="54">
        <f>D93*4+E93*9+F93*4</f>
        <v>254.40000000000001</v>
      </c>
      <c r="D93" s="63">
        <v>2.6000000000000001</v>
      </c>
      <c r="E93" s="63">
        <v>0</v>
      </c>
      <c r="F93" s="64">
        <v>61</v>
      </c>
      <c r="G93" s="125">
        <f>C93*$B93/100</f>
        <v>30.528000000000002</v>
      </c>
      <c r="H93" s="125">
        <f>D93*$B93/100</f>
        <v>0.31200000000000006</v>
      </c>
      <c r="I93" s="125">
        <f>E93*$B93/100</f>
        <v>0</v>
      </c>
      <c r="J93" s="126">
        <f>F93*$B93/100</f>
        <v>7.3200000000000003</v>
      </c>
      <c r="K93" s="127">
        <f>B93</f>
        <v>12</v>
      </c>
      <c r="L93" s="128">
        <f>K93*$L$3</f>
        <v>12</v>
      </c>
      <c r="M93" s="122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41"/>
    </row>
    <row r="94" ht="14.25" customHeight="1">
      <c r="A94" s="123" t="s">
        <v>29</v>
      </c>
      <c r="B94" s="124">
        <v>20</v>
      </c>
      <c r="C94" s="54">
        <f>D94*4+E94*9+F94*4</f>
        <v>342</v>
      </c>
      <c r="D94" s="63">
        <v>27</v>
      </c>
      <c r="E94" s="63">
        <v>26</v>
      </c>
      <c r="F94" s="64">
        <v>0</v>
      </c>
      <c r="G94" s="125">
        <f>C94*$B94/100</f>
        <v>68.400000000000006</v>
      </c>
      <c r="H94" s="125">
        <f>D94*$B94/100</f>
        <v>5.4000000000000004</v>
      </c>
      <c r="I94" s="125">
        <f>E94*$B94/100</f>
        <v>5.2000000000000002</v>
      </c>
      <c r="J94" s="126">
        <f>F94*$B94/100</f>
        <v>0</v>
      </c>
      <c r="K94" s="127">
        <f>B94</f>
        <v>20</v>
      </c>
      <c r="L94" s="128">
        <f>K94*$L$3</f>
        <v>20</v>
      </c>
      <c r="M94" s="122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41"/>
    </row>
    <row r="95" ht="14.25" customHeight="1">
      <c r="A95" s="129" t="s">
        <v>47</v>
      </c>
      <c r="B95" s="124">
        <v>50</v>
      </c>
      <c r="C95" s="54">
        <f>D95*4+E95*9+F95*4</f>
        <v>436</v>
      </c>
      <c r="D95" s="63">
        <v>3</v>
      </c>
      <c r="E95" s="63">
        <v>20</v>
      </c>
      <c r="F95" s="64">
        <v>61</v>
      </c>
      <c r="G95" s="125">
        <f>C95*$B95/100</f>
        <v>218</v>
      </c>
      <c r="H95" s="125">
        <f>D95*$B95/100</f>
        <v>1.5</v>
      </c>
      <c r="I95" s="125">
        <f>E95*$B95/100</f>
        <v>10</v>
      </c>
      <c r="J95" s="126">
        <f>F95*$B95/100</f>
        <v>30.5</v>
      </c>
      <c r="K95" s="127">
        <f>B95</f>
        <v>50</v>
      </c>
      <c r="L95" s="128">
        <f>K95*$L$3</f>
        <v>50</v>
      </c>
      <c r="M95" s="122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41"/>
    </row>
    <row r="96" ht="14.25" customHeight="1">
      <c r="A96" s="130" t="s">
        <v>25</v>
      </c>
      <c r="B96" s="124">
        <v>2</v>
      </c>
      <c r="C96" s="54">
        <f>D96*4+E96*9+F96*4</f>
        <v>0</v>
      </c>
      <c r="D96" s="63">
        <v>0</v>
      </c>
      <c r="E96" s="63">
        <v>0</v>
      </c>
      <c r="F96" s="64">
        <v>0</v>
      </c>
      <c r="G96" s="125">
        <f>C96*$B96/100</f>
        <v>0</v>
      </c>
      <c r="H96" s="125">
        <f>D96*$B96/100</f>
        <v>0</v>
      </c>
      <c r="I96" s="125">
        <f>E96*$B96/100</f>
        <v>0</v>
      </c>
      <c r="J96" s="126">
        <f>F96*$B96/100</f>
        <v>0</v>
      </c>
      <c r="K96" s="127">
        <f>B96</f>
        <v>2</v>
      </c>
      <c r="L96" s="128">
        <f>K96*$L$3</f>
        <v>2</v>
      </c>
      <c r="M96" s="122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41"/>
    </row>
    <row r="97" ht="14.25" customHeight="1">
      <c r="A97" s="58" t="s">
        <v>30</v>
      </c>
      <c r="B97" s="53">
        <v>40</v>
      </c>
      <c r="C97" s="54">
        <f>D97*4+E97*9+F97*4</f>
        <v>322</v>
      </c>
      <c r="D97" s="63">
        <v>0.5</v>
      </c>
      <c r="E97" s="63">
        <v>0</v>
      </c>
      <c r="F97" s="64">
        <v>80</v>
      </c>
      <c r="G97" s="125">
        <f>C97*$B97/100</f>
        <v>128.80000000000001</v>
      </c>
      <c r="H97" s="125">
        <f>D97*$B97/100</f>
        <v>0.20000000000000001</v>
      </c>
      <c r="I97" s="125">
        <f>E97*$B97/100</f>
        <v>0</v>
      </c>
      <c r="J97" s="126">
        <f>F97*$B97/100</f>
        <v>32</v>
      </c>
      <c r="K97" s="127">
        <f>B97</f>
        <v>40</v>
      </c>
      <c r="L97" s="128">
        <f>K97*$L$3</f>
        <v>40</v>
      </c>
      <c r="M97" s="122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41"/>
    </row>
    <row r="98" ht="14.25" customHeight="1">
      <c r="A98" s="126"/>
      <c r="B98" s="131"/>
      <c r="C98" s="54">
        <f>D98*4+E98*9+F98*4</f>
        <v>0</v>
      </c>
      <c r="D98" s="63"/>
      <c r="E98" s="63"/>
      <c r="F98" s="64"/>
      <c r="G98" s="125">
        <f>C98*$B98/100</f>
        <v>0</v>
      </c>
      <c r="H98" s="125">
        <f>D98*$B98/100</f>
        <v>0</v>
      </c>
      <c r="I98" s="125">
        <f>E98*$B98/100</f>
        <v>0</v>
      </c>
      <c r="J98" s="126">
        <f>F98*$B98/100</f>
        <v>0</v>
      </c>
      <c r="K98" s="127">
        <f>B98</f>
        <v>0</v>
      </c>
      <c r="L98" s="128">
        <f>K98*$L$3</f>
        <v>0</v>
      </c>
      <c r="M98" s="122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41"/>
    </row>
    <row r="99" ht="14.25" customHeight="1">
      <c r="A99" s="126"/>
      <c r="B99" s="131"/>
      <c r="C99" s="54">
        <f>D99*4+E99*9+F99*4</f>
        <v>0</v>
      </c>
      <c r="D99" s="63"/>
      <c r="E99" s="63"/>
      <c r="F99" s="64"/>
      <c r="G99" s="125">
        <f>C99*$B99/100</f>
        <v>0</v>
      </c>
      <c r="H99" s="125">
        <f>D99*$B99/100</f>
        <v>0</v>
      </c>
      <c r="I99" s="125">
        <f>E99*$B99/100</f>
        <v>0</v>
      </c>
      <c r="J99" s="126">
        <f>F99*$B99/100</f>
        <v>0</v>
      </c>
      <c r="K99" s="127">
        <f>B99</f>
        <v>0</v>
      </c>
      <c r="L99" s="128">
        <f>K99*$L$3</f>
        <v>0</v>
      </c>
      <c r="M99" s="122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41"/>
    </row>
    <row r="100" ht="14.25" customHeight="1">
      <c r="A100" s="126"/>
      <c r="B100" s="131"/>
      <c r="C100" s="54">
        <f>D100*4+E100*9+F100*4</f>
        <v>0</v>
      </c>
      <c r="D100" s="63"/>
      <c r="E100" s="63"/>
      <c r="F100" s="64"/>
      <c r="G100" s="125">
        <f>C100*$B100/100</f>
        <v>0</v>
      </c>
      <c r="H100" s="125">
        <f>D100*$B100/100</f>
        <v>0</v>
      </c>
      <c r="I100" s="125">
        <f>E100*$B100/100</f>
        <v>0</v>
      </c>
      <c r="J100" s="126">
        <f>F100*$B100/100</f>
        <v>0</v>
      </c>
      <c r="K100" s="127">
        <f>B100</f>
        <v>0</v>
      </c>
      <c r="L100" s="128">
        <f>K100*$L$3</f>
        <v>0</v>
      </c>
      <c r="M100" s="122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41"/>
    </row>
    <row r="101" ht="14.25" customHeight="1">
      <c r="A101" s="113" t="s">
        <v>55</v>
      </c>
      <c r="B101" s="114">
        <f>SUM(B102:B111)</f>
        <v>119</v>
      </c>
      <c r="C101" s="114">
        <f>SUM(C102:C110)</f>
        <v>2112.4000000000001</v>
      </c>
      <c r="D101" s="118">
        <f>SUM(D102:D110)</f>
        <v>65.599999999999994</v>
      </c>
      <c r="E101" s="118">
        <f>SUM(E102:E110)</f>
        <v>130</v>
      </c>
      <c r="F101" s="132">
        <f>SUM(F102:F110)</f>
        <v>170</v>
      </c>
      <c r="G101" s="117">
        <f>(SUM(G102:G111))/$G89</f>
        <v>0.22507979690743035</v>
      </c>
      <c r="H101" s="118">
        <f>SUM(H102:H111)</f>
        <v>15.012</v>
      </c>
      <c r="I101" s="118">
        <f>SUM(I102:I111)</f>
        <v>31.25</v>
      </c>
      <c r="J101" s="119">
        <f>SUM(J102:J111)</f>
        <v>44.32</v>
      </c>
      <c r="K101" s="120">
        <f>B101</f>
        <v>119</v>
      </c>
      <c r="L101" s="121">
        <f>K101*$L$3</f>
        <v>119</v>
      </c>
      <c r="M101" s="122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ht="14.25" customHeight="1">
      <c r="A102" s="133" t="s">
        <v>45</v>
      </c>
      <c r="B102" s="124">
        <v>12</v>
      </c>
      <c r="C102" s="54">
        <f>D102*4+E102*9+F102*4</f>
        <v>254.40000000000001</v>
      </c>
      <c r="D102" s="63">
        <v>2.6000000000000001</v>
      </c>
      <c r="E102" s="63">
        <v>0</v>
      </c>
      <c r="F102" s="64">
        <v>61</v>
      </c>
      <c r="G102" s="125">
        <f>C102*$B102/100</f>
        <v>30.528000000000002</v>
      </c>
      <c r="H102" s="125">
        <f>D102*$B102/100</f>
        <v>0.31200000000000006</v>
      </c>
      <c r="I102" s="125">
        <f>E102*$B102/100</f>
        <v>0</v>
      </c>
      <c r="J102" s="126">
        <f>F102*$B102/100</f>
        <v>7.3200000000000003</v>
      </c>
      <c r="K102" s="127">
        <f>B102</f>
        <v>12</v>
      </c>
      <c r="L102" s="128">
        <f>K102*$L$3</f>
        <v>12</v>
      </c>
      <c r="M102" s="122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41"/>
    </row>
    <row r="103" ht="14.25" customHeight="1">
      <c r="A103" s="133" t="s">
        <v>29</v>
      </c>
      <c r="B103" s="124">
        <v>20</v>
      </c>
      <c r="C103" s="54">
        <f>D103*4+E103*9+F103*4</f>
        <v>342</v>
      </c>
      <c r="D103" s="63">
        <v>27</v>
      </c>
      <c r="E103" s="63">
        <v>26</v>
      </c>
      <c r="F103" s="64">
        <v>0</v>
      </c>
      <c r="G103" s="125">
        <f>C103*$B103/100</f>
        <v>68.400000000000006</v>
      </c>
      <c r="H103" s="125">
        <f>D103*$B103/100</f>
        <v>5.4000000000000004</v>
      </c>
      <c r="I103" s="125">
        <f>E103*$B103/100</f>
        <v>5.2000000000000002</v>
      </c>
      <c r="J103" s="126">
        <f>F103*$B103/100</f>
        <v>0</v>
      </c>
      <c r="K103" s="127">
        <f>B103</f>
        <v>20</v>
      </c>
      <c r="L103" s="128">
        <f>K103*$L$3</f>
        <v>20</v>
      </c>
      <c r="M103" s="122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41"/>
    </row>
    <row r="104" ht="14.25" customHeight="1">
      <c r="A104" s="134" t="s">
        <v>28</v>
      </c>
      <c r="B104" s="53">
        <v>20</v>
      </c>
      <c r="C104" s="54">
        <f>D104*4+E104*9+F104*4</f>
        <v>537</v>
      </c>
      <c r="D104" s="63">
        <v>15</v>
      </c>
      <c r="E104" s="63">
        <v>53</v>
      </c>
      <c r="F104" s="64">
        <v>0</v>
      </c>
      <c r="G104" s="125">
        <f>C104*$B104/100</f>
        <v>107.40000000000001</v>
      </c>
      <c r="H104" s="125">
        <f>D104*$B104/100</f>
        <v>3</v>
      </c>
      <c r="I104" s="125">
        <f>E104*$B104/100</f>
        <v>10.6</v>
      </c>
      <c r="J104" s="126">
        <f>F104*$B104/100</f>
        <v>0</v>
      </c>
      <c r="K104" s="127">
        <f>B104</f>
        <v>20</v>
      </c>
      <c r="L104" s="128">
        <f>K104*$L$3</f>
        <v>20</v>
      </c>
      <c r="M104" s="122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41"/>
    </row>
    <row r="105" ht="14.25" customHeight="1">
      <c r="A105" s="133" t="s">
        <v>24</v>
      </c>
      <c r="B105" s="124">
        <v>25</v>
      </c>
      <c r="C105" s="54">
        <f>D105*4+E105*9+F105*4</f>
        <v>529</v>
      </c>
      <c r="D105" s="63">
        <v>14</v>
      </c>
      <c r="E105" s="63">
        <v>33</v>
      </c>
      <c r="F105" s="64">
        <v>44</v>
      </c>
      <c r="G105" s="125">
        <f>C105*$B105/100</f>
        <v>132.25</v>
      </c>
      <c r="H105" s="125">
        <f>D105*$B105/100</f>
        <v>3.5</v>
      </c>
      <c r="I105" s="125">
        <f>E105*$B105/100</f>
        <v>8.25</v>
      </c>
      <c r="J105" s="126">
        <f>F105*$B105/100</f>
        <v>11</v>
      </c>
      <c r="K105" s="127">
        <f>B105</f>
        <v>25</v>
      </c>
      <c r="L105" s="128">
        <f>K105*$L$3</f>
        <v>25</v>
      </c>
      <c r="M105" s="122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41"/>
    </row>
    <row r="106" ht="14.25" customHeight="1">
      <c r="A106" s="133" t="s">
        <v>25</v>
      </c>
      <c r="B106" s="124">
        <v>2</v>
      </c>
      <c r="C106" s="54">
        <f>D106*4+E106*9+F106*4</f>
        <v>0</v>
      </c>
      <c r="D106" s="63"/>
      <c r="E106" s="63"/>
      <c r="F106" s="64"/>
      <c r="G106" s="125">
        <f>C106*$B106/100</f>
        <v>0</v>
      </c>
      <c r="H106" s="125">
        <f>D106*$B106/100</f>
        <v>0</v>
      </c>
      <c r="I106" s="125">
        <f>E106*$B106/100</f>
        <v>0</v>
      </c>
      <c r="J106" s="126">
        <f>F106*$B106/100</f>
        <v>0</v>
      </c>
      <c r="K106" s="127">
        <f>B106</f>
        <v>2</v>
      </c>
      <c r="L106" s="128">
        <f>K106*$L$3</f>
        <v>2</v>
      </c>
      <c r="M106" s="122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41"/>
    </row>
    <row r="107" ht="14.25" customHeight="1">
      <c r="A107" s="135" t="s">
        <v>46</v>
      </c>
      <c r="B107" s="53">
        <v>40</v>
      </c>
      <c r="C107" s="54">
        <f>D107*4+E107*9+F107*4</f>
        <v>450</v>
      </c>
      <c r="D107" s="55">
        <v>7</v>
      </c>
      <c r="E107" s="55">
        <v>18</v>
      </c>
      <c r="F107" s="56">
        <v>65</v>
      </c>
      <c r="G107" s="125">
        <f>C107*$B107/100</f>
        <v>180</v>
      </c>
      <c r="H107" s="125">
        <f>D107*$B107/100</f>
        <v>2.7999999999999998</v>
      </c>
      <c r="I107" s="125">
        <f>E107*$B107/100</f>
        <v>7.2000000000000002</v>
      </c>
      <c r="J107" s="126">
        <f>F107*$B107/100</f>
        <v>26</v>
      </c>
      <c r="K107" s="127">
        <f>B107</f>
        <v>40</v>
      </c>
      <c r="L107" s="128">
        <f>K107*$L$3</f>
        <v>40</v>
      </c>
      <c r="M107" s="122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41"/>
    </row>
    <row r="108" ht="14.25" customHeight="1">
      <c r="A108" s="126"/>
      <c r="B108" s="131"/>
      <c r="C108" s="54">
        <f>D108*4+E108*9+F108*4</f>
        <v>0</v>
      </c>
      <c r="D108" s="63"/>
      <c r="E108" s="63"/>
      <c r="F108" s="64"/>
      <c r="G108" s="125">
        <f>C108*$B108/100</f>
        <v>0</v>
      </c>
      <c r="H108" s="125">
        <f>D108*$B108/100</f>
        <v>0</v>
      </c>
      <c r="I108" s="125">
        <f>E108*$B108/100</f>
        <v>0</v>
      </c>
      <c r="J108" s="126">
        <f>F108*$B108/100</f>
        <v>0</v>
      </c>
      <c r="K108" s="127">
        <f>B108</f>
        <v>0</v>
      </c>
      <c r="L108" s="128">
        <f>K108*$L$3</f>
        <v>0</v>
      </c>
      <c r="M108" s="122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41"/>
    </row>
    <row r="109" ht="14.25" customHeight="1">
      <c r="A109" s="126"/>
      <c r="B109" s="131"/>
      <c r="C109" s="54">
        <f>D109*4+E109*9+F109*4</f>
        <v>0</v>
      </c>
      <c r="D109" s="63"/>
      <c r="E109" s="63"/>
      <c r="F109" s="64"/>
      <c r="G109" s="125">
        <f>C109*$B109/100</f>
        <v>0</v>
      </c>
      <c r="H109" s="125">
        <f>D109*$B109/100</f>
        <v>0</v>
      </c>
      <c r="I109" s="125">
        <f>E109*$B109/100</f>
        <v>0</v>
      </c>
      <c r="J109" s="126">
        <f>F109*$B109/100</f>
        <v>0</v>
      </c>
      <c r="K109" s="127">
        <f>B109</f>
        <v>0</v>
      </c>
      <c r="L109" s="128">
        <f>K109*$L$3</f>
        <v>0</v>
      </c>
      <c r="M109" s="122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41"/>
    </row>
    <row r="110" ht="14.25" customHeight="1">
      <c r="A110" s="126"/>
      <c r="B110" s="131"/>
      <c r="C110" s="54">
        <f>D110*4+E110*9+F110*4</f>
        <v>0</v>
      </c>
      <c r="D110" s="63"/>
      <c r="E110" s="63"/>
      <c r="F110" s="64"/>
      <c r="G110" s="125">
        <f>C110*$B110/100</f>
        <v>0</v>
      </c>
      <c r="H110" s="125">
        <f>D110*$B110/100</f>
        <v>0</v>
      </c>
      <c r="I110" s="125">
        <f>E110*$B110/100</f>
        <v>0</v>
      </c>
      <c r="J110" s="126">
        <f>F110*$B110/100</f>
        <v>0</v>
      </c>
      <c r="K110" s="127">
        <f>B110</f>
        <v>0</v>
      </c>
      <c r="L110" s="128">
        <f>K110*$L$3</f>
        <v>0</v>
      </c>
      <c r="M110" s="122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41"/>
    </row>
    <row r="111" ht="14.25" customHeight="1">
      <c r="A111" s="126"/>
      <c r="B111" s="131"/>
      <c r="C111" s="54">
        <f>D111*4+E111*9+F111*4</f>
        <v>0</v>
      </c>
      <c r="D111" s="63"/>
      <c r="E111" s="63"/>
      <c r="F111" s="64"/>
      <c r="G111" s="125">
        <f>C111*$B111/100</f>
        <v>0</v>
      </c>
      <c r="H111" s="125">
        <f>D111*$B111/100</f>
        <v>0</v>
      </c>
      <c r="I111" s="125">
        <f>E111*$B111/100</f>
        <v>0</v>
      </c>
      <c r="J111" s="126">
        <f>F111*$B111/100</f>
        <v>0</v>
      </c>
      <c r="K111" s="127">
        <f>B111</f>
        <v>0</v>
      </c>
      <c r="L111" s="128">
        <f>K111*$L$3</f>
        <v>0</v>
      </c>
      <c r="M111" s="122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41"/>
    </row>
    <row r="112" ht="14.25" customHeight="1">
      <c r="A112" s="113" t="s">
        <v>56</v>
      </c>
      <c r="B112" s="114">
        <f>SUM(B113:B117)</f>
        <v>100</v>
      </c>
      <c r="C112" s="114">
        <f>SUM(C113:C117)</f>
        <v>427</v>
      </c>
      <c r="D112" s="118">
        <f>SUM(D113:D117)</f>
        <v>5</v>
      </c>
      <c r="E112" s="118">
        <f>SUM(E113:E117)</f>
        <v>11</v>
      </c>
      <c r="F112" s="132">
        <f>SUM(F113:F117)</f>
        <v>77</v>
      </c>
      <c r="G112" s="117">
        <f>(SUM(G113:G117))/$G89</f>
        <v>0.1853319525307143</v>
      </c>
      <c r="H112" s="118">
        <f>SUM(H113:H117)</f>
        <v>5</v>
      </c>
      <c r="I112" s="118">
        <f>SUM(I113:I117)</f>
        <v>11</v>
      </c>
      <c r="J112" s="118">
        <f>SUM(J113:J117)</f>
        <v>77</v>
      </c>
      <c r="K112" s="120">
        <f>B112</f>
        <v>100</v>
      </c>
      <c r="L112" s="121">
        <f>K112*$L$3</f>
        <v>100</v>
      </c>
      <c r="M112" s="112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41"/>
    </row>
    <row r="113" ht="14.25" customHeight="1">
      <c r="A113" s="129" t="s">
        <v>57</v>
      </c>
      <c r="B113" s="124">
        <v>100</v>
      </c>
      <c r="C113" s="54">
        <f>D113*4+E113*9+F113*4</f>
        <v>427</v>
      </c>
      <c r="D113" s="63">
        <v>5</v>
      </c>
      <c r="E113" s="63">
        <v>11</v>
      </c>
      <c r="F113" s="64">
        <v>77</v>
      </c>
      <c r="G113" s="125">
        <f>C113*$B113/100</f>
        <v>427</v>
      </c>
      <c r="H113" s="125">
        <f>D113*$B113/100</f>
        <v>5</v>
      </c>
      <c r="I113" s="125">
        <f>E113*$B113/100</f>
        <v>11</v>
      </c>
      <c r="J113" s="126">
        <f>F113*$B113/100</f>
        <v>77</v>
      </c>
      <c r="K113" s="127">
        <f>B113</f>
        <v>100</v>
      </c>
      <c r="L113" s="128">
        <f>K113*$L$3</f>
        <v>100</v>
      </c>
      <c r="M113" s="122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41"/>
    </row>
    <row r="114" ht="14.25" customHeight="1">
      <c r="A114" s="129"/>
      <c r="B114" s="131"/>
      <c r="C114" s="54">
        <f>D114*4+E114*9+F114*4</f>
        <v>0</v>
      </c>
      <c r="D114" s="55"/>
      <c r="E114" s="55"/>
      <c r="F114" s="56"/>
      <c r="G114" s="125">
        <f>C114*$B114/100</f>
        <v>0</v>
      </c>
      <c r="H114" s="125">
        <f>D114*$B114/100</f>
        <v>0</v>
      </c>
      <c r="I114" s="125">
        <f>E114*$B114/100</f>
        <v>0</v>
      </c>
      <c r="J114" s="126">
        <f>F114*$B114/100</f>
        <v>0</v>
      </c>
      <c r="K114" s="127">
        <f>B114</f>
        <v>0</v>
      </c>
      <c r="L114" s="128">
        <f>K114*$L$3</f>
        <v>0</v>
      </c>
      <c r="M114" s="122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41"/>
    </row>
    <row r="115" ht="14.25" customHeight="1">
      <c r="A115" s="126"/>
      <c r="B115" s="131"/>
      <c r="C115" s="54">
        <f>D115*4+E115*9+F115*4</f>
        <v>0</v>
      </c>
      <c r="D115" s="55"/>
      <c r="E115" s="55"/>
      <c r="F115" s="56"/>
      <c r="G115" s="125">
        <f>C115*$B115/100</f>
        <v>0</v>
      </c>
      <c r="H115" s="125">
        <f>D115*$B115/100</f>
        <v>0</v>
      </c>
      <c r="I115" s="125">
        <f>E115*$B115/100</f>
        <v>0</v>
      </c>
      <c r="J115" s="126">
        <f>F115*$B115/100</f>
        <v>0</v>
      </c>
      <c r="K115" s="127">
        <f>B115</f>
        <v>0</v>
      </c>
      <c r="L115" s="128">
        <f>K115*$L$3</f>
        <v>0</v>
      </c>
      <c r="M115" s="122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41"/>
    </row>
    <row r="116" ht="14.25" customHeight="1">
      <c r="A116" s="126"/>
      <c r="B116" s="131"/>
      <c r="C116" s="54">
        <f>D116*4+E116*9+F116*4</f>
        <v>0</v>
      </c>
      <c r="D116" s="55"/>
      <c r="E116" s="55"/>
      <c r="F116" s="56"/>
      <c r="G116" s="125">
        <f>C116*$B116/100</f>
        <v>0</v>
      </c>
      <c r="H116" s="125">
        <f>D116*$B116/100</f>
        <v>0</v>
      </c>
      <c r="I116" s="125">
        <f>E116*$B116/100</f>
        <v>0</v>
      </c>
      <c r="J116" s="126">
        <f>F116*$B116/100</f>
        <v>0</v>
      </c>
      <c r="K116" s="127">
        <f>B116</f>
        <v>0</v>
      </c>
      <c r="L116" s="128">
        <f>K116*$L$3</f>
        <v>0</v>
      </c>
      <c r="M116" s="122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41"/>
    </row>
    <row r="117" ht="14.25" customHeight="1">
      <c r="A117" s="126"/>
      <c r="B117" s="131"/>
      <c r="C117" s="54">
        <f>D117*4+E117*9+F117*4</f>
        <v>0</v>
      </c>
      <c r="D117" s="63"/>
      <c r="E117" s="63"/>
      <c r="F117" s="64"/>
      <c r="G117" s="125">
        <f>C117*$B117/100</f>
        <v>0</v>
      </c>
      <c r="H117" s="125">
        <f>D117*$B117/100</f>
        <v>0</v>
      </c>
      <c r="I117" s="125">
        <f>E117*$B117/100</f>
        <v>0</v>
      </c>
      <c r="J117" s="126">
        <f>F117*$B117/100</f>
        <v>0</v>
      </c>
      <c r="K117" s="127">
        <f>B117</f>
        <v>0</v>
      </c>
      <c r="L117" s="128">
        <f>K117*$L$3</f>
        <v>0</v>
      </c>
      <c r="M117" s="122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41"/>
    </row>
    <row r="118" ht="14.25" customHeight="1">
      <c r="A118" s="113" t="s">
        <v>58</v>
      </c>
      <c r="B118" s="114">
        <f>SUM(B119:B128)</f>
        <v>168</v>
      </c>
      <c r="C118" s="114">
        <f>SUM(C119:C128)</f>
        <v>2332.4000000000001</v>
      </c>
      <c r="D118" s="118">
        <f>SUM(D119:D128)</f>
        <v>144.59999999999999</v>
      </c>
      <c r="E118" s="118">
        <f>SUM(E119:E128)</f>
        <v>114</v>
      </c>
      <c r="F118" s="132">
        <f>SUM(F119:F128)</f>
        <v>182</v>
      </c>
      <c r="G118" s="117">
        <f>(SUM(G119:G128))/$G89</f>
        <v>0.27429476200686287</v>
      </c>
      <c r="H118" s="118">
        <f>SUM(H119:H128)</f>
        <v>39.152000000000001</v>
      </c>
      <c r="I118" s="118">
        <f>SUM(I119:I128)</f>
        <v>22.48</v>
      </c>
      <c r="J118" s="132">
        <f>SUM(J119:J128)</f>
        <v>68.260000000000005</v>
      </c>
      <c r="K118" s="120">
        <f>B118</f>
        <v>168</v>
      </c>
      <c r="L118" s="121">
        <f>K118*$L$3</f>
        <v>168</v>
      </c>
      <c r="M118" s="112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41"/>
    </row>
    <row r="119" ht="14.25" customHeight="1">
      <c r="A119" s="123" t="s">
        <v>59</v>
      </c>
      <c r="B119" s="124">
        <v>70</v>
      </c>
      <c r="C119" s="54">
        <f>D119*4+E119*9+F119*4</f>
        <v>350</v>
      </c>
      <c r="D119" s="55">
        <v>6</v>
      </c>
      <c r="E119" s="55">
        <v>2</v>
      </c>
      <c r="F119" s="56">
        <v>77</v>
      </c>
      <c r="G119" s="125">
        <f>C119*$B119/100</f>
        <v>245</v>
      </c>
      <c r="H119" s="125">
        <f>D119*$B119/100</f>
        <v>4.2000000000000002</v>
      </c>
      <c r="I119" s="125">
        <f>E119*$B119/100</f>
        <v>1.3999999999999999</v>
      </c>
      <c r="J119" s="126">
        <f>F119*$B119/100</f>
        <v>53.899999999999999</v>
      </c>
      <c r="K119" s="127">
        <f>B119</f>
        <v>70</v>
      </c>
      <c r="L119" s="128">
        <f>K119*$L$3</f>
        <v>70</v>
      </c>
      <c r="M119" s="122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41"/>
    </row>
    <row r="120" ht="14.25" customHeight="1">
      <c r="A120" s="123" t="s">
        <v>50</v>
      </c>
      <c r="B120" s="124">
        <v>30</v>
      </c>
      <c r="C120" s="54">
        <f>D120*4+E120*9+F120*4</f>
        <v>320</v>
      </c>
      <c r="D120" s="63">
        <v>80</v>
      </c>
      <c r="E120" s="63">
        <v>0</v>
      </c>
      <c r="F120" s="64">
        <v>0</v>
      </c>
      <c r="G120" s="125">
        <f>C120*$B120/100</f>
        <v>96</v>
      </c>
      <c r="H120" s="125">
        <f>D120*$B120/100</f>
        <v>24</v>
      </c>
      <c r="I120" s="125">
        <f>E120*$B120/100</f>
        <v>0</v>
      </c>
      <c r="J120" s="126">
        <f>F120*$B120/100</f>
        <v>0</v>
      </c>
      <c r="K120" s="127">
        <f>B120</f>
        <v>30</v>
      </c>
      <c r="L120" s="128">
        <f>K120*$L$3</f>
        <v>30</v>
      </c>
      <c r="M120" s="122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41"/>
    </row>
    <row r="121" ht="14.25" customHeight="1">
      <c r="A121" s="123" t="s">
        <v>43</v>
      </c>
      <c r="B121" s="124">
        <v>12</v>
      </c>
      <c r="C121" s="54">
        <f>D121*4+E121*9+F121*4</f>
        <v>254.40000000000001</v>
      </c>
      <c r="D121" s="63">
        <v>2.6000000000000001</v>
      </c>
      <c r="E121" s="63">
        <v>0</v>
      </c>
      <c r="F121" s="64">
        <v>61</v>
      </c>
      <c r="G121" s="125">
        <f>C121*$B121/100</f>
        <v>30.528000000000002</v>
      </c>
      <c r="H121" s="125">
        <f>D121*$B121/100</f>
        <v>0.31200000000000006</v>
      </c>
      <c r="I121" s="125">
        <f>E121*$B121/100</f>
        <v>0</v>
      </c>
      <c r="J121" s="126">
        <f>F121*$B121/100</f>
        <v>7.3200000000000003</v>
      </c>
      <c r="K121" s="127">
        <f>B121</f>
        <v>12</v>
      </c>
      <c r="L121" s="128">
        <f>K121*$L$3</f>
        <v>12</v>
      </c>
      <c r="M121" s="122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41"/>
    </row>
    <row r="122" ht="14.25" customHeight="1">
      <c r="A122" s="123" t="s">
        <v>29</v>
      </c>
      <c r="B122" s="124">
        <v>20</v>
      </c>
      <c r="C122" s="54">
        <f>D122*4+E122*9+F122*4</f>
        <v>342</v>
      </c>
      <c r="D122" s="63">
        <v>27</v>
      </c>
      <c r="E122" s="63">
        <v>26</v>
      </c>
      <c r="F122" s="64">
        <v>0</v>
      </c>
      <c r="G122" s="125">
        <f>C122*$B122/100</f>
        <v>68.400000000000006</v>
      </c>
      <c r="H122" s="125">
        <f>D122*$B122/100</f>
        <v>5.4000000000000004</v>
      </c>
      <c r="I122" s="125">
        <f>E122*$B122/100</f>
        <v>5.2000000000000002</v>
      </c>
      <c r="J122" s="126">
        <f>F122*$B122/100</f>
        <v>0</v>
      </c>
      <c r="K122" s="127">
        <f>B122</f>
        <v>20</v>
      </c>
      <c r="L122" s="128">
        <f>K122*$L$3</f>
        <v>20</v>
      </c>
      <c r="M122" s="122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41"/>
    </row>
    <row r="123" ht="14.25" customHeight="1">
      <c r="A123" s="123" t="s">
        <v>60</v>
      </c>
      <c r="B123" s="124">
        <v>20</v>
      </c>
      <c r="C123" s="54">
        <f>D123*4+E123*9+F123*4</f>
        <v>537</v>
      </c>
      <c r="D123" s="136">
        <v>15</v>
      </c>
      <c r="E123" s="136">
        <v>53</v>
      </c>
      <c r="F123" s="137"/>
      <c r="G123" s="125">
        <f>C123*$B123/100</f>
        <v>107.40000000000001</v>
      </c>
      <c r="H123" s="125">
        <f>D123*$B123/100</f>
        <v>3</v>
      </c>
      <c r="I123" s="125">
        <f>E123*$B123/100</f>
        <v>10.6</v>
      </c>
      <c r="J123" s="126">
        <f>F123*$B123/100</f>
        <v>0</v>
      </c>
      <c r="K123" s="127">
        <f>B123</f>
        <v>20</v>
      </c>
      <c r="L123" s="128">
        <f>K123*$L$3</f>
        <v>20</v>
      </c>
      <c r="M123" s="122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41"/>
    </row>
    <row r="124" ht="14.25" customHeight="1">
      <c r="A124" s="123" t="s">
        <v>61</v>
      </c>
      <c r="B124" s="124">
        <v>16</v>
      </c>
      <c r="C124" s="54">
        <f>D124*4+E124*9+F124*4</f>
        <v>529</v>
      </c>
      <c r="D124" s="63">
        <v>14</v>
      </c>
      <c r="E124" s="63">
        <v>33</v>
      </c>
      <c r="F124" s="64">
        <v>44</v>
      </c>
      <c r="G124" s="125">
        <f>C124*$B124/100</f>
        <v>84.640000000000001</v>
      </c>
      <c r="H124" s="125">
        <f>D124*$B124/100</f>
        <v>2.2400000000000002</v>
      </c>
      <c r="I124" s="125">
        <f>E124*$B124/100</f>
        <v>5.2800000000000002</v>
      </c>
      <c r="J124" s="126">
        <f>F124*$B124/100</f>
        <v>7.04</v>
      </c>
      <c r="K124" s="127">
        <f>B124</f>
        <v>16</v>
      </c>
      <c r="L124" s="128">
        <f>K124*$L$3</f>
        <v>16</v>
      </c>
      <c r="M124" s="122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41"/>
    </row>
    <row r="125" ht="14.25" customHeight="1">
      <c r="A125" s="123" t="s">
        <v>25</v>
      </c>
      <c r="B125" s="131"/>
      <c r="C125" s="54">
        <f>D125*4+E125*9+F125*4</f>
        <v>0</v>
      </c>
      <c r="D125" s="138"/>
      <c r="E125" s="138"/>
      <c r="F125" s="137"/>
      <c r="G125" s="125">
        <f>C125*$B125/100</f>
        <v>0</v>
      </c>
      <c r="H125" s="125">
        <f>D125*$B125/100</f>
        <v>0</v>
      </c>
      <c r="I125" s="125">
        <f>E125*$B125/100</f>
        <v>0</v>
      </c>
      <c r="J125" s="126">
        <f>F125*$B125/100</f>
        <v>0</v>
      </c>
      <c r="K125" s="127">
        <f>B125</f>
        <v>0</v>
      </c>
      <c r="L125" s="128">
        <f>K125*$L$3</f>
        <v>0</v>
      </c>
      <c r="M125" s="122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41"/>
    </row>
    <row r="126" ht="14.25" customHeight="1">
      <c r="A126" s="139" t="s">
        <v>36</v>
      </c>
      <c r="B126" s="131"/>
      <c r="C126" s="54">
        <f>D126*4+E126*9+F126*4</f>
        <v>0</v>
      </c>
      <c r="D126" s="138"/>
      <c r="E126" s="138"/>
      <c r="F126" s="137"/>
      <c r="G126" s="125">
        <f>C126*$B126/100</f>
        <v>0</v>
      </c>
      <c r="H126" s="125">
        <f>D126*$B126/100</f>
        <v>0</v>
      </c>
      <c r="I126" s="125">
        <f>E126*$B126/100</f>
        <v>0</v>
      </c>
      <c r="J126" s="126">
        <f>F126*$B126/100</f>
        <v>0</v>
      </c>
      <c r="K126" s="127">
        <f>B126</f>
        <v>0</v>
      </c>
      <c r="L126" s="128">
        <f>K126*$L$3</f>
        <v>0</v>
      </c>
      <c r="M126" s="122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41"/>
    </row>
    <row r="127" ht="14.25" customHeight="1">
      <c r="A127" s="139" t="s">
        <v>37</v>
      </c>
      <c r="B127" s="131"/>
      <c r="C127" s="54">
        <f>D127*4+E127*9+F127*4</f>
        <v>0</v>
      </c>
      <c r="D127" s="138"/>
      <c r="E127" s="138"/>
      <c r="F127" s="137"/>
      <c r="G127" s="125">
        <f>C127*$B127/100</f>
        <v>0</v>
      </c>
      <c r="H127" s="125">
        <f>D127*$B127/100</f>
        <v>0</v>
      </c>
      <c r="I127" s="125">
        <f>E127*$B127/100</f>
        <v>0</v>
      </c>
      <c r="J127" s="126">
        <f>F127*$B127/100</f>
        <v>0</v>
      </c>
      <c r="K127" s="127">
        <f>B127</f>
        <v>0</v>
      </c>
      <c r="L127" s="128">
        <f>K127*$L$3</f>
        <v>0</v>
      </c>
      <c r="M127" s="122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41"/>
    </row>
    <row r="128" ht="14.25" customHeight="1">
      <c r="A128" s="140"/>
      <c r="B128" s="141"/>
      <c r="C128" s="72">
        <f>D128*4+E128*9+F128*4</f>
        <v>0</v>
      </c>
      <c r="D128" s="142"/>
      <c r="E128" s="142"/>
      <c r="F128" s="143"/>
      <c r="G128" s="144">
        <f>C128*$B128/100</f>
        <v>0</v>
      </c>
      <c r="H128" s="144">
        <f>D128*$B128/100</f>
        <v>0</v>
      </c>
      <c r="I128" s="144">
        <f>E128*$B128/100</f>
        <v>0</v>
      </c>
      <c r="J128" s="140">
        <f>F128*$B128/100</f>
        <v>0</v>
      </c>
      <c r="K128" s="145">
        <f>B128</f>
        <v>0</v>
      </c>
      <c r="L128" s="146">
        <f>K128*$L$3</f>
        <v>0</v>
      </c>
      <c r="M128" s="122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41"/>
    </row>
    <row r="129" ht="14.25" customHeight="1">
      <c r="A129" s="147"/>
      <c r="B129" s="148"/>
      <c r="C129" s="148"/>
      <c r="D129" s="148"/>
      <c r="E129" s="149"/>
      <c r="F129" s="150" t="s">
        <v>38</v>
      </c>
      <c r="G129" s="151"/>
      <c r="H129" s="152">
        <f>ROUND(H89/(($H89+$I89+$J89)/6),2)</f>
        <v>0.95999999999999996</v>
      </c>
      <c r="I129" s="152">
        <f>ROUND(I89/(($H89+$I89+$J89)/6),2)</f>
        <v>1.0800000000000001</v>
      </c>
      <c r="J129" s="153">
        <f>ROUND(J89/(($H89+$I89+$J89)/6),2)</f>
        <v>3.96</v>
      </c>
      <c r="K129" s="154" t="s">
        <v>39</v>
      </c>
      <c r="L129" s="155"/>
      <c r="M129" s="156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41"/>
    </row>
    <row r="130" ht="14.2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69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41"/>
    </row>
    <row r="131" ht="14.25" customHeight="1">
      <c r="A131" s="105" t="s">
        <v>62</v>
      </c>
      <c r="B131" s="106">
        <f>SUM(B132,B143,B154,B160)</f>
        <v>580</v>
      </c>
      <c r="C131" s="106">
        <f>SUM(C132,C143,C154,C160)</f>
        <v>7175.2000000000007</v>
      </c>
      <c r="D131" s="107">
        <f>SUM(D132,D143,D154,D160)</f>
        <v>271.80000000000001</v>
      </c>
      <c r="E131" s="107">
        <f>SUM(E132,E143,E154,E160)</f>
        <v>328</v>
      </c>
      <c r="F131" s="108">
        <f>SUM(F132,F143,F154,F160)</f>
        <v>784</v>
      </c>
      <c r="G131" s="109">
        <f>SUM(G133:G142,G144:G153,G155:G159,G161:G170)</f>
        <v>2086.2740000000003</v>
      </c>
      <c r="H131" s="110">
        <f>SUM(H132,H143,H154,H160)</f>
        <v>76.77600000000001</v>
      </c>
      <c r="I131" s="110">
        <f>SUM(I132,I143,I154,I160)</f>
        <v>78.530000000000001</v>
      </c>
      <c r="J131" s="105">
        <f>SUM(J132,J143,J154,J160)</f>
        <v>268.10000000000002</v>
      </c>
      <c r="K131" s="106">
        <f>B131</f>
        <v>580</v>
      </c>
      <c r="L131" s="111">
        <f>K131*$L$3</f>
        <v>580</v>
      </c>
      <c r="M131" s="112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ht="14.25" customHeight="1">
      <c r="A132" s="113" t="s">
        <v>18</v>
      </c>
      <c r="B132" s="114">
        <f>SUM(B133:B142)</f>
        <v>160</v>
      </c>
      <c r="C132" s="114">
        <f>SUM(C133:C142)</f>
        <v>2225.4000000000001</v>
      </c>
      <c r="D132" s="115">
        <f>SUM(D133:D142)</f>
        <v>53.600000000000001</v>
      </c>
      <c r="E132" s="115">
        <f>SUM(E133:E142)</f>
        <v>99</v>
      </c>
      <c r="F132" s="116">
        <f>SUM(F133:F142)</f>
        <v>280</v>
      </c>
      <c r="G132" s="117">
        <f>(SUM(G133:G142))/$G131</f>
        <v>0.27732119558600643</v>
      </c>
      <c r="H132" s="118">
        <f>SUM(H133:H142)</f>
        <v>15.952</v>
      </c>
      <c r="I132" s="118">
        <f>SUM(I133:I142)</f>
        <v>21.48</v>
      </c>
      <c r="J132" s="119">
        <f>SUM(J133:J142)</f>
        <v>80.359999999999999</v>
      </c>
      <c r="K132" s="120">
        <f>B132</f>
        <v>160</v>
      </c>
      <c r="L132" s="121">
        <f>K132*$L$3</f>
        <v>160</v>
      </c>
      <c r="M132" s="122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ht="14.25" customHeight="1">
      <c r="A133" s="123" t="s">
        <v>63</v>
      </c>
      <c r="B133" s="124">
        <v>70</v>
      </c>
      <c r="C133" s="54">
        <f>D133*4+E133*9+F133*4</f>
        <v>350</v>
      </c>
      <c r="D133" s="55">
        <v>12</v>
      </c>
      <c r="E133" s="55">
        <v>6</v>
      </c>
      <c r="F133" s="56">
        <v>62</v>
      </c>
      <c r="G133" s="125">
        <f>C133*$B133/100</f>
        <v>245</v>
      </c>
      <c r="H133" s="125">
        <f>D133*$B133/100</f>
        <v>8.4000000000000004</v>
      </c>
      <c r="I133" s="125">
        <f>E133*$B133/100</f>
        <v>4.2000000000000002</v>
      </c>
      <c r="J133" s="126">
        <f>F133*$B133/100</f>
        <v>43.399999999999999</v>
      </c>
      <c r="K133" s="127">
        <f>B133</f>
        <v>70</v>
      </c>
      <c r="L133" s="128">
        <f>K133*$L$3</f>
        <v>70</v>
      </c>
      <c r="M133" s="122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41"/>
    </row>
    <row r="134" ht="14.25" customHeight="1">
      <c r="A134" s="123" t="s">
        <v>20</v>
      </c>
      <c r="B134" s="124">
        <v>20</v>
      </c>
      <c r="C134" s="54">
        <f>D134*4+E134*9+F134*4</f>
        <v>319</v>
      </c>
      <c r="D134" s="62">
        <v>8</v>
      </c>
      <c r="E134" s="63">
        <v>7</v>
      </c>
      <c r="F134" s="64">
        <v>56</v>
      </c>
      <c r="G134" s="125">
        <f>C134*$B134/100</f>
        <v>63.799999999999997</v>
      </c>
      <c r="H134" s="125">
        <f>D134*$B134/100</f>
        <v>1.6000000000000001</v>
      </c>
      <c r="I134" s="125">
        <f>E134*$B134/100</f>
        <v>1.3999999999999999</v>
      </c>
      <c r="J134" s="126">
        <f>F134*$B134/100</f>
        <v>11.199999999999999</v>
      </c>
      <c r="K134" s="127">
        <f>B134</f>
        <v>20</v>
      </c>
      <c r="L134" s="128">
        <f>K134*$L$3</f>
        <v>20</v>
      </c>
      <c r="M134" s="122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41"/>
    </row>
    <row r="135" ht="14.25" customHeight="1">
      <c r="A135" s="123" t="s">
        <v>43</v>
      </c>
      <c r="B135" s="124">
        <v>12</v>
      </c>
      <c r="C135" s="54">
        <f>D135*4+E135*9+F135*4</f>
        <v>254.40000000000001</v>
      </c>
      <c r="D135" s="63">
        <v>2.6000000000000001</v>
      </c>
      <c r="E135" s="63">
        <v>0</v>
      </c>
      <c r="F135" s="64">
        <v>61</v>
      </c>
      <c r="G135" s="125">
        <f>C135*$B135/100</f>
        <v>30.528000000000002</v>
      </c>
      <c r="H135" s="125">
        <f>D135*$B135/100</f>
        <v>0.31200000000000006</v>
      </c>
      <c r="I135" s="125">
        <f>E135*$B135/100</f>
        <v>0</v>
      </c>
      <c r="J135" s="126">
        <f>F135*$B135/100</f>
        <v>7.3200000000000003</v>
      </c>
      <c r="K135" s="127">
        <f>B135</f>
        <v>12</v>
      </c>
      <c r="L135" s="128">
        <f>K135*$L$3</f>
        <v>12</v>
      </c>
      <c r="M135" s="122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41"/>
    </row>
    <row r="136" ht="14.25" customHeight="1">
      <c r="A136" s="123" t="s">
        <v>60</v>
      </c>
      <c r="B136" s="124">
        <v>20</v>
      </c>
      <c r="C136" s="54">
        <f>D136*4+E136*9+F136*4</f>
        <v>537</v>
      </c>
      <c r="D136" s="136">
        <v>15</v>
      </c>
      <c r="E136" s="136">
        <v>53</v>
      </c>
      <c r="F136" s="157">
        <v>0</v>
      </c>
      <c r="G136" s="125">
        <f>C136*$B136/100</f>
        <v>107.40000000000001</v>
      </c>
      <c r="H136" s="125">
        <f>D136*$B136/100</f>
        <v>3</v>
      </c>
      <c r="I136" s="125">
        <f>E136*$B136/100</f>
        <v>10.6</v>
      </c>
      <c r="J136" s="126">
        <f>F136*$B136/100</f>
        <v>0</v>
      </c>
      <c r="K136" s="127">
        <f>B136</f>
        <v>20</v>
      </c>
      <c r="L136" s="128">
        <f>K136*$L$3</f>
        <v>20</v>
      </c>
      <c r="M136" s="122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41"/>
    </row>
    <row r="137" ht="14.25" customHeight="1">
      <c r="A137" s="123" t="s">
        <v>61</v>
      </c>
      <c r="B137" s="124">
        <v>16</v>
      </c>
      <c r="C137" s="54">
        <f>D137*4+E137*9+F137*4</f>
        <v>529</v>
      </c>
      <c r="D137" s="63">
        <v>14</v>
      </c>
      <c r="E137" s="63">
        <v>33</v>
      </c>
      <c r="F137" s="64">
        <v>44</v>
      </c>
      <c r="G137" s="125">
        <f>C137*$B137/100</f>
        <v>84.640000000000001</v>
      </c>
      <c r="H137" s="125">
        <f>D137*$B137/100</f>
        <v>2.2400000000000002</v>
      </c>
      <c r="I137" s="125">
        <f>E137*$B137/100</f>
        <v>5.2800000000000002</v>
      </c>
      <c r="J137" s="126">
        <f>F137*$B137/100</f>
        <v>7.04</v>
      </c>
      <c r="K137" s="127">
        <f>B137</f>
        <v>16</v>
      </c>
      <c r="L137" s="128">
        <f>K137*$L$3</f>
        <v>16</v>
      </c>
      <c r="M137" s="122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41"/>
    </row>
    <row r="138" ht="14.25" customHeight="1">
      <c r="A138" s="123" t="s">
        <v>25</v>
      </c>
      <c r="B138" s="124">
        <v>2</v>
      </c>
      <c r="C138" s="54">
        <f>D138*4+E138*9+F138*4</f>
        <v>0</v>
      </c>
      <c r="D138" s="63">
        <v>0</v>
      </c>
      <c r="E138" s="63">
        <v>0</v>
      </c>
      <c r="F138" s="64">
        <v>0</v>
      </c>
      <c r="G138" s="125">
        <f>C138*$B138/100</f>
        <v>0</v>
      </c>
      <c r="H138" s="125">
        <f>D138*$B138/100</f>
        <v>0</v>
      </c>
      <c r="I138" s="125">
        <f>E138*$B138/100</f>
        <v>0</v>
      </c>
      <c r="J138" s="126">
        <f>F138*$B138/100</f>
        <v>0</v>
      </c>
      <c r="K138" s="127">
        <f>B138</f>
        <v>2</v>
      </c>
      <c r="L138" s="128">
        <f>K138*$L$3</f>
        <v>2</v>
      </c>
      <c r="M138" s="122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41"/>
    </row>
    <row r="139" ht="14.25" customHeight="1">
      <c r="A139" s="130" t="s">
        <v>21</v>
      </c>
      <c r="B139" s="124">
        <v>20</v>
      </c>
      <c r="C139" s="54">
        <f>D139*4+E139*9+F139*4</f>
        <v>236</v>
      </c>
      <c r="D139" s="63">
        <v>2</v>
      </c>
      <c r="E139" s="63">
        <v>0</v>
      </c>
      <c r="F139" s="64">
        <v>57</v>
      </c>
      <c r="G139" s="125">
        <f>C139*$B139/100</f>
        <v>47.200000000000003</v>
      </c>
      <c r="H139" s="125">
        <f>D139*$B139/100</f>
        <v>0.40000000000000002</v>
      </c>
      <c r="I139" s="125">
        <f>E139*$B139/100</f>
        <v>0</v>
      </c>
      <c r="J139" s="126">
        <f>F139*$B139/100</f>
        <v>11.4</v>
      </c>
      <c r="K139" s="127">
        <f>B139</f>
        <v>20</v>
      </c>
      <c r="L139" s="128">
        <f>K139*$L$3</f>
        <v>20</v>
      </c>
      <c r="M139" s="122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41"/>
    </row>
    <row r="140" ht="14.25" customHeight="1">
      <c r="A140" s="126"/>
      <c r="B140" s="131"/>
      <c r="C140" s="54">
        <f>D140*4+E140*9+F140*4</f>
        <v>0</v>
      </c>
      <c r="D140" s="63"/>
      <c r="E140" s="63"/>
      <c r="F140" s="64"/>
      <c r="G140" s="125">
        <f>C140*$B140/100</f>
        <v>0</v>
      </c>
      <c r="H140" s="125">
        <f>D140*$B140/100</f>
        <v>0</v>
      </c>
      <c r="I140" s="125">
        <f>E140*$B140/100</f>
        <v>0</v>
      </c>
      <c r="J140" s="126">
        <f>F140*$B140/100</f>
        <v>0</v>
      </c>
      <c r="K140" s="127">
        <f>B140</f>
        <v>0</v>
      </c>
      <c r="L140" s="128">
        <f>K140*$L$3</f>
        <v>0</v>
      </c>
      <c r="M140" s="122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41"/>
    </row>
    <row r="141" ht="14.25" customHeight="1">
      <c r="A141" s="126"/>
      <c r="B141" s="131"/>
      <c r="C141" s="54">
        <f>D141*4+E141*9+F141*4</f>
        <v>0</v>
      </c>
      <c r="D141" s="63"/>
      <c r="E141" s="63"/>
      <c r="F141" s="64"/>
      <c r="G141" s="125">
        <f>C141*$B141/100</f>
        <v>0</v>
      </c>
      <c r="H141" s="125">
        <f>D141*$B141/100</f>
        <v>0</v>
      </c>
      <c r="I141" s="125">
        <f>E141*$B141/100</f>
        <v>0</v>
      </c>
      <c r="J141" s="126">
        <f>F141*$B141/100</f>
        <v>0</v>
      </c>
      <c r="K141" s="127">
        <f>B141</f>
        <v>0</v>
      </c>
      <c r="L141" s="128">
        <f>K141*$L$3</f>
        <v>0</v>
      </c>
      <c r="M141" s="122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41"/>
    </row>
    <row r="142" ht="14.25" customHeight="1">
      <c r="A142" s="126"/>
      <c r="B142" s="131"/>
      <c r="C142" s="54">
        <f>D142*4+E142*9+F142*4</f>
        <v>0</v>
      </c>
      <c r="D142" s="63"/>
      <c r="E142" s="63"/>
      <c r="F142" s="64"/>
      <c r="G142" s="125">
        <f>C142*$B142/100</f>
        <v>0</v>
      </c>
      <c r="H142" s="125">
        <f>D142*$B142/100</f>
        <v>0</v>
      </c>
      <c r="I142" s="125">
        <f>E142*$B142/100</f>
        <v>0</v>
      </c>
      <c r="J142" s="126">
        <f>F142*$B142/100</f>
        <v>0</v>
      </c>
      <c r="K142" s="127">
        <f>B142</f>
        <v>0</v>
      </c>
      <c r="L142" s="128">
        <f>K142*$L$3</f>
        <v>0</v>
      </c>
      <c r="M142" s="122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41"/>
    </row>
    <row r="143" ht="14.25" customHeight="1">
      <c r="A143" s="113" t="s">
        <v>26</v>
      </c>
      <c r="B143" s="114">
        <f>SUM(B144:B153)</f>
        <v>134</v>
      </c>
      <c r="C143" s="114">
        <f>SUM(C144:C152)</f>
        <v>1905.4000000000001</v>
      </c>
      <c r="D143" s="118">
        <f>SUM(D144:D152)</f>
        <v>52.100000000000001</v>
      </c>
      <c r="E143" s="118">
        <f>SUM(E144:E152)</f>
        <v>97</v>
      </c>
      <c r="F143" s="132">
        <f>SUM(F144:F152)</f>
        <v>206</v>
      </c>
      <c r="G143" s="117">
        <f>(SUM(G144:G153))/$G131</f>
        <v>0.24691291747872041</v>
      </c>
      <c r="H143" s="118">
        <f>SUM(H144:H153)</f>
        <v>11.712</v>
      </c>
      <c r="I143" s="118">
        <f>SUM(I144:I153)</f>
        <v>23</v>
      </c>
      <c r="J143" s="119">
        <f>SUM(J144:J153)</f>
        <v>65.319999999999993</v>
      </c>
      <c r="K143" s="120">
        <f>B143</f>
        <v>134</v>
      </c>
      <c r="L143" s="121">
        <f>K143*$L$3</f>
        <v>134</v>
      </c>
      <c r="M143" s="122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ht="14.25" customHeight="1">
      <c r="A144" s="123" t="s">
        <v>45</v>
      </c>
      <c r="B144" s="124">
        <v>12</v>
      </c>
      <c r="C144" s="54">
        <f>D144*4+E144*9+F144*4</f>
        <v>254.40000000000001</v>
      </c>
      <c r="D144" s="63">
        <v>2.6000000000000001</v>
      </c>
      <c r="E144" s="63">
        <v>0</v>
      </c>
      <c r="F144" s="64">
        <v>61</v>
      </c>
      <c r="G144" s="125">
        <f>C144*$B144/100</f>
        <v>30.528000000000002</v>
      </c>
      <c r="H144" s="125">
        <f>D144*$B144/100</f>
        <v>0.31200000000000006</v>
      </c>
      <c r="I144" s="125">
        <f>E144*$B144/100</f>
        <v>0</v>
      </c>
      <c r="J144" s="126">
        <f>F144*$B144/100</f>
        <v>7.3200000000000003</v>
      </c>
      <c r="K144" s="127">
        <f>B144</f>
        <v>12</v>
      </c>
      <c r="L144" s="128">
        <f>K144*$L$3</f>
        <v>12</v>
      </c>
      <c r="M144" s="122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41"/>
    </row>
    <row r="145" ht="14.25" customHeight="1">
      <c r="A145" s="123" t="s">
        <v>29</v>
      </c>
      <c r="B145" s="124">
        <v>20</v>
      </c>
      <c r="C145" s="54">
        <f>D145*4+E145*9+F145*4</f>
        <v>342</v>
      </c>
      <c r="D145" s="63">
        <v>27</v>
      </c>
      <c r="E145" s="63">
        <v>26</v>
      </c>
      <c r="F145" s="64">
        <v>0</v>
      </c>
      <c r="G145" s="125">
        <f>C145*$B145/100</f>
        <v>68.400000000000006</v>
      </c>
      <c r="H145" s="125">
        <f>D145*$B145/100</f>
        <v>5.4000000000000004</v>
      </c>
      <c r="I145" s="125">
        <f>E145*$B145/100</f>
        <v>5.2000000000000002</v>
      </c>
      <c r="J145" s="126">
        <f>F145*$B145/100</f>
        <v>0</v>
      </c>
      <c r="K145" s="127">
        <f>B145</f>
        <v>20</v>
      </c>
      <c r="L145" s="128">
        <f>K145*$L$3</f>
        <v>20</v>
      </c>
      <c r="M145" s="122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41"/>
    </row>
    <row r="146" ht="14.25" customHeight="1">
      <c r="A146" s="67" t="s">
        <v>28</v>
      </c>
      <c r="B146" s="53">
        <v>20</v>
      </c>
      <c r="C146" s="54">
        <f>D146*4+E146*9+F146*4</f>
        <v>537</v>
      </c>
      <c r="D146" s="63">
        <v>15</v>
      </c>
      <c r="E146" s="63">
        <v>53</v>
      </c>
      <c r="F146" s="64">
        <v>0</v>
      </c>
      <c r="G146" s="125">
        <f>C146*$B146/100</f>
        <v>107.40000000000001</v>
      </c>
      <c r="H146" s="125">
        <f>D146*$B146/100</f>
        <v>3</v>
      </c>
      <c r="I146" s="125">
        <f>E146*$B146/100</f>
        <v>10.6</v>
      </c>
      <c r="J146" s="126">
        <f>F146*$B146/100</f>
        <v>0</v>
      </c>
      <c r="K146" s="127">
        <f>B146</f>
        <v>20</v>
      </c>
      <c r="L146" s="128">
        <f>K146*$L$3</f>
        <v>20</v>
      </c>
      <c r="M146" s="122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41"/>
    </row>
    <row r="147" ht="14.25" customHeight="1">
      <c r="A147" s="58" t="s">
        <v>30</v>
      </c>
      <c r="B147" s="53">
        <v>40</v>
      </c>
      <c r="C147" s="54">
        <f>D147*4+E147*9+F147*4</f>
        <v>322</v>
      </c>
      <c r="D147" s="63">
        <v>0.5</v>
      </c>
      <c r="E147" s="63">
        <v>0</v>
      </c>
      <c r="F147" s="64">
        <v>80</v>
      </c>
      <c r="G147" s="125">
        <f>C147*$B147/100</f>
        <v>128.80000000000001</v>
      </c>
      <c r="H147" s="125">
        <f>D147*$B147/100</f>
        <v>0.20000000000000001</v>
      </c>
      <c r="I147" s="125">
        <f>E147*$B147/100</f>
        <v>0</v>
      </c>
      <c r="J147" s="126">
        <f>F147*$B147/100</f>
        <v>32</v>
      </c>
      <c r="K147" s="127">
        <f>B147</f>
        <v>40</v>
      </c>
      <c r="L147" s="128">
        <f>K147*$L$3</f>
        <v>40</v>
      </c>
      <c r="M147" s="122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41"/>
    </row>
    <row r="148" ht="14.25" customHeight="1">
      <c r="A148" s="123" t="s">
        <v>25</v>
      </c>
      <c r="B148" s="124">
        <v>2</v>
      </c>
      <c r="C148" s="54">
        <f>D148*4+E148*9+F148*4</f>
        <v>0</v>
      </c>
      <c r="D148" s="63">
        <v>0</v>
      </c>
      <c r="E148" s="63">
        <v>0</v>
      </c>
      <c r="F148" s="64">
        <v>0</v>
      </c>
      <c r="G148" s="125">
        <f>C148*$B148/100</f>
        <v>0</v>
      </c>
      <c r="H148" s="125">
        <f>D148*$B148/100</f>
        <v>0</v>
      </c>
      <c r="I148" s="125">
        <f>E148*$B148/100</f>
        <v>0</v>
      </c>
      <c r="J148" s="126">
        <f>F148*$B148/100</f>
        <v>0</v>
      </c>
      <c r="K148" s="127">
        <f>B148</f>
        <v>2</v>
      </c>
      <c r="L148" s="128">
        <f>K148*$L$3</f>
        <v>2</v>
      </c>
      <c r="M148" s="122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41"/>
    </row>
    <row r="149" ht="14.25" customHeight="1">
      <c r="A149" s="58" t="s">
        <v>46</v>
      </c>
      <c r="B149" s="53">
        <v>40</v>
      </c>
      <c r="C149" s="54">
        <f>D149*4+E149*9+F149*4</f>
        <v>450</v>
      </c>
      <c r="D149" s="55">
        <v>7</v>
      </c>
      <c r="E149" s="55">
        <v>18</v>
      </c>
      <c r="F149" s="56">
        <v>65</v>
      </c>
      <c r="G149" s="125">
        <f>C149*$B149/100</f>
        <v>180</v>
      </c>
      <c r="H149" s="125">
        <f>D149*$B149/100</f>
        <v>2.7999999999999998</v>
      </c>
      <c r="I149" s="125">
        <f>E149*$B149/100</f>
        <v>7.2000000000000002</v>
      </c>
      <c r="J149" s="126">
        <f>F149*$B149/100</f>
        <v>26</v>
      </c>
      <c r="K149" s="127">
        <f>B149</f>
        <v>40</v>
      </c>
      <c r="L149" s="128">
        <f>K149*$L$3</f>
        <v>40</v>
      </c>
      <c r="M149" s="122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41"/>
    </row>
    <row r="150" ht="14.25" customHeight="1">
      <c r="A150" s="126"/>
      <c r="B150" s="131"/>
      <c r="C150" s="54">
        <f>D150*4+E150*9+F150*4</f>
        <v>0</v>
      </c>
      <c r="D150" s="63"/>
      <c r="E150" s="63"/>
      <c r="F150" s="64"/>
      <c r="G150" s="125">
        <f>C150*$B150/100</f>
        <v>0</v>
      </c>
      <c r="H150" s="125">
        <f>D150*$B150/100</f>
        <v>0</v>
      </c>
      <c r="I150" s="125">
        <f>E150*$B150/100</f>
        <v>0</v>
      </c>
      <c r="J150" s="126">
        <f>F150*$B150/100</f>
        <v>0</v>
      </c>
      <c r="K150" s="127">
        <f>B150</f>
        <v>0</v>
      </c>
      <c r="L150" s="128">
        <f>K150*$L$3</f>
        <v>0</v>
      </c>
      <c r="M150" s="122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41"/>
    </row>
    <row r="151" ht="14.25" customHeight="1">
      <c r="A151" s="126"/>
      <c r="B151" s="131"/>
      <c r="C151" s="54">
        <f>D151*4+E151*9+F151*4</f>
        <v>0</v>
      </c>
      <c r="D151" s="63"/>
      <c r="E151" s="63"/>
      <c r="F151" s="64"/>
      <c r="G151" s="125">
        <f>C151*$B151/100</f>
        <v>0</v>
      </c>
      <c r="H151" s="125">
        <f>D151*$B151/100</f>
        <v>0</v>
      </c>
      <c r="I151" s="125">
        <f>E151*$B151/100</f>
        <v>0</v>
      </c>
      <c r="J151" s="126">
        <f>F151*$B151/100</f>
        <v>0</v>
      </c>
      <c r="K151" s="127">
        <f>B151</f>
        <v>0</v>
      </c>
      <c r="L151" s="128">
        <f>K151*$L$3</f>
        <v>0</v>
      </c>
      <c r="M151" s="122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41"/>
    </row>
    <row r="152" ht="14.25" customHeight="1">
      <c r="A152" s="126"/>
      <c r="B152" s="131"/>
      <c r="C152" s="54">
        <f>D152*4+E152*9+F152*4</f>
        <v>0</v>
      </c>
      <c r="D152" s="63"/>
      <c r="E152" s="63"/>
      <c r="F152" s="64"/>
      <c r="G152" s="125">
        <f>C152*$B152/100</f>
        <v>0</v>
      </c>
      <c r="H152" s="125">
        <f>D152*$B152/100</f>
        <v>0</v>
      </c>
      <c r="I152" s="125">
        <f>E152*$B152/100</f>
        <v>0</v>
      </c>
      <c r="J152" s="126">
        <f>F152*$B152/100</f>
        <v>0</v>
      </c>
      <c r="K152" s="127">
        <f>B152</f>
        <v>0</v>
      </c>
      <c r="L152" s="128">
        <f>K152*$L$3</f>
        <v>0</v>
      </c>
      <c r="M152" s="122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41"/>
    </row>
    <row r="153" ht="14.25" customHeight="1">
      <c r="A153" s="126"/>
      <c r="B153" s="131"/>
      <c r="C153" s="54">
        <f>D153*4+E153*9+F153*4</f>
        <v>0</v>
      </c>
      <c r="D153" s="63"/>
      <c r="E153" s="63"/>
      <c r="F153" s="64"/>
      <c r="G153" s="125">
        <f>C153*$B153/100</f>
        <v>0</v>
      </c>
      <c r="H153" s="125">
        <f>D153*$B153/100</f>
        <v>0</v>
      </c>
      <c r="I153" s="125">
        <f>E153*$B153/100</f>
        <v>0</v>
      </c>
      <c r="J153" s="126">
        <f>F153*$B153/100</f>
        <v>0</v>
      </c>
      <c r="K153" s="127">
        <f>B153</f>
        <v>0</v>
      </c>
      <c r="L153" s="128">
        <f>K153*$L$3</f>
        <v>0</v>
      </c>
      <c r="M153" s="122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41"/>
    </row>
    <row r="154" ht="14.25" customHeight="1">
      <c r="A154" s="113" t="s">
        <v>64</v>
      </c>
      <c r="B154" s="114">
        <f>SUM(B155:B159)</f>
        <v>75</v>
      </c>
      <c r="C154" s="114">
        <f>SUM(C155:C159)</f>
        <v>965</v>
      </c>
      <c r="D154" s="118">
        <f>SUM(D155:D159)</f>
        <v>17</v>
      </c>
      <c r="E154" s="118">
        <f>SUM(E155:E159)</f>
        <v>53</v>
      </c>
      <c r="F154" s="132">
        <f>SUM(F155:F159)</f>
        <v>105</v>
      </c>
      <c r="G154" s="117">
        <f>(SUM(G155:G159))/$G131</f>
        <v>0.16788302974585312</v>
      </c>
      <c r="H154" s="118">
        <f>SUM(H155:H159)</f>
        <v>5</v>
      </c>
      <c r="I154" s="118">
        <f>SUM(I155:I159)</f>
        <v>18.25</v>
      </c>
      <c r="J154" s="118">
        <f>SUM(J155:J159)</f>
        <v>41.5</v>
      </c>
      <c r="K154" s="120">
        <f>B154</f>
        <v>75</v>
      </c>
      <c r="L154" s="121">
        <f>K154*$L$3</f>
        <v>75</v>
      </c>
      <c r="M154" s="112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41"/>
    </row>
    <row r="155" ht="14.25" customHeight="1">
      <c r="A155" s="123" t="s">
        <v>24</v>
      </c>
      <c r="B155" s="124">
        <v>25</v>
      </c>
      <c r="C155" s="54">
        <f>D155*4+E155*9+F155*4</f>
        <v>529</v>
      </c>
      <c r="D155" s="63">
        <v>14</v>
      </c>
      <c r="E155" s="63">
        <v>33</v>
      </c>
      <c r="F155" s="64">
        <v>44</v>
      </c>
      <c r="G155" s="125">
        <f>C155*$B155/100</f>
        <v>132.25</v>
      </c>
      <c r="H155" s="125">
        <f>D155*$B155/100</f>
        <v>3.5</v>
      </c>
      <c r="I155" s="125">
        <f>E155*$B155/100</f>
        <v>8.25</v>
      </c>
      <c r="J155" s="126">
        <f>F155*$B155/100</f>
        <v>11</v>
      </c>
      <c r="K155" s="127">
        <f>B155</f>
        <v>25</v>
      </c>
      <c r="L155" s="128">
        <f>K155*$L$3</f>
        <v>25</v>
      </c>
      <c r="M155" s="122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41"/>
    </row>
    <row r="156" ht="14.25" customHeight="1">
      <c r="A156" s="129" t="s">
        <v>47</v>
      </c>
      <c r="B156" s="124">
        <v>50</v>
      </c>
      <c r="C156" s="54">
        <f>D156*4+E156*9+F156*4</f>
        <v>436</v>
      </c>
      <c r="D156" s="63">
        <v>3</v>
      </c>
      <c r="E156" s="63">
        <v>20</v>
      </c>
      <c r="F156" s="64">
        <v>61</v>
      </c>
      <c r="G156" s="125">
        <f>C156*$B156/100</f>
        <v>218</v>
      </c>
      <c r="H156" s="125">
        <f>D156*$B156/100</f>
        <v>1.5</v>
      </c>
      <c r="I156" s="125">
        <f>E156*$B156/100</f>
        <v>10</v>
      </c>
      <c r="J156" s="126">
        <f>F156*$B156/100</f>
        <v>30.5</v>
      </c>
      <c r="K156" s="127">
        <f>B156</f>
        <v>50</v>
      </c>
      <c r="L156" s="128">
        <f>K156*$L$3</f>
        <v>50</v>
      </c>
      <c r="M156" s="122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41"/>
    </row>
    <row r="157" ht="14.25" customHeight="1">
      <c r="A157" s="126"/>
      <c r="B157" s="131"/>
      <c r="C157" s="54">
        <f>D157*4+E157*9+F157*4</f>
        <v>0</v>
      </c>
      <c r="D157" s="55"/>
      <c r="E157" s="55"/>
      <c r="F157" s="56"/>
      <c r="G157" s="125">
        <f>C157*$B157/100</f>
        <v>0</v>
      </c>
      <c r="H157" s="125">
        <f>D157*$B157/100</f>
        <v>0</v>
      </c>
      <c r="I157" s="125">
        <f>E157*$B157/100</f>
        <v>0</v>
      </c>
      <c r="J157" s="126">
        <f>F157*$B157/100</f>
        <v>0</v>
      </c>
      <c r="K157" s="127">
        <f>B157</f>
        <v>0</v>
      </c>
      <c r="L157" s="128">
        <f>K157*$L$3</f>
        <v>0</v>
      </c>
      <c r="M157" s="122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41"/>
    </row>
    <row r="158" ht="14.25" customHeight="1">
      <c r="A158" s="126"/>
      <c r="B158" s="131"/>
      <c r="C158" s="54">
        <f>D158*4+E158*9+F158*4</f>
        <v>0</v>
      </c>
      <c r="D158" s="55"/>
      <c r="E158" s="55"/>
      <c r="F158" s="56"/>
      <c r="G158" s="125">
        <f>C158*$B158/100</f>
        <v>0</v>
      </c>
      <c r="H158" s="125">
        <f>D158*$B158/100</f>
        <v>0</v>
      </c>
      <c r="I158" s="125">
        <f>E158*$B158/100</f>
        <v>0</v>
      </c>
      <c r="J158" s="126">
        <f>F158*$B158/100</f>
        <v>0</v>
      </c>
      <c r="K158" s="127">
        <f>B158</f>
        <v>0</v>
      </c>
      <c r="L158" s="128">
        <f>K158*$L$3</f>
        <v>0</v>
      </c>
      <c r="M158" s="122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41"/>
    </row>
    <row r="159" ht="14.25" customHeight="1">
      <c r="A159" s="126"/>
      <c r="B159" s="131"/>
      <c r="C159" s="54">
        <f>D159*4+E159*9+F159*4</f>
        <v>0</v>
      </c>
      <c r="D159" s="63"/>
      <c r="E159" s="63"/>
      <c r="F159" s="64"/>
      <c r="G159" s="125">
        <f>C159*$B159/100</f>
        <v>0</v>
      </c>
      <c r="H159" s="125">
        <f>D159*$B159/100</f>
        <v>0</v>
      </c>
      <c r="I159" s="125">
        <f>E159*$B159/100</f>
        <v>0</v>
      </c>
      <c r="J159" s="126">
        <f>F159*$B159/100</f>
        <v>0</v>
      </c>
      <c r="K159" s="127">
        <f>B159</f>
        <v>0</v>
      </c>
      <c r="L159" s="128">
        <f>K159*$L$3</f>
        <v>0</v>
      </c>
      <c r="M159" s="122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41"/>
    </row>
    <row r="160" ht="14.25" customHeight="1">
      <c r="A160" s="113" t="s">
        <v>48</v>
      </c>
      <c r="B160" s="114">
        <f>SUM(B161:B170)</f>
        <v>211</v>
      </c>
      <c r="C160" s="114">
        <f>SUM(C161:C170)</f>
        <v>2079.4000000000001</v>
      </c>
      <c r="D160" s="118">
        <f>SUM(D161:D170)</f>
        <v>149.09999999999999</v>
      </c>
      <c r="E160" s="118">
        <f>SUM(E161:E170)</f>
        <v>79</v>
      </c>
      <c r="F160" s="132">
        <f>SUM(F161:F170)</f>
        <v>193</v>
      </c>
      <c r="G160" s="117">
        <f>(SUM(G161:G170))/$G131</f>
        <v>0.30788285718941993</v>
      </c>
      <c r="H160" s="118">
        <f>SUM(H161:H170)</f>
        <v>44.112000000000002</v>
      </c>
      <c r="I160" s="118">
        <f>SUM(I161:I170)</f>
        <v>15.800000000000001</v>
      </c>
      <c r="J160" s="132">
        <f>SUM(J161:J170)</f>
        <v>80.920000000000002</v>
      </c>
      <c r="K160" s="120">
        <f>B160</f>
        <v>211</v>
      </c>
      <c r="L160" s="121">
        <f>K160*$L$3</f>
        <v>211</v>
      </c>
      <c r="M160" s="112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41"/>
    </row>
    <row r="161" ht="14.25" customHeight="1">
      <c r="A161" s="123" t="s">
        <v>65</v>
      </c>
      <c r="B161" s="124">
        <v>80</v>
      </c>
      <c r="C161" s="54">
        <f>D161*4+E161*9+F161*4</f>
        <v>304</v>
      </c>
      <c r="D161" s="55">
        <v>24</v>
      </c>
      <c r="E161" s="55">
        <v>0</v>
      </c>
      <c r="F161" s="56">
        <v>52</v>
      </c>
      <c r="G161" s="125">
        <f>C161*$B161/100</f>
        <v>243.19999999999999</v>
      </c>
      <c r="H161" s="125">
        <f>D161*$B161/100</f>
        <v>19.199999999999999</v>
      </c>
      <c r="I161" s="125">
        <f>E161*$B161/100</f>
        <v>0</v>
      </c>
      <c r="J161" s="126">
        <f>F161*$B161/100</f>
        <v>41.600000000000001</v>
      </c>
      <c r="K161" s="127">
        <f>B161</f>
        <v>80</v>
      </c>
      <c r="L161" s="128">
        <f>K161*$L$3</f>
        <v>80</v>
      </c>
      <c r="M161" s="122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41"/>
    </row>
    <row r="162" ht="14.25" customHeight="1">
      <c r="A162" s="123" t="s">
        <v>50</v>
      </c>
      <c r="B162" s="124">
        <v>20</v>
      </c>
      <c r="C162" s="54">
        <f>D162*4+E162*9+F162*4</f>
        <v>320</v>
      </c>
      <c r="D162" s="63">
        <v>80</v>
      </c>
      <c r="E162" s="63">
        <v>0</v>
      </c>
      <c r="F162" s="64">
        <v>0</v>
      </c>
      <c r="G162" s="125">
        <f>C162*$B162/100</f>
        <v>64</v>
      </c>
      <c r="H162" s="125">
        <f>D162*$B162/100</f>
        <v>16</v>
      </c>
      <c r="I162" s="125">
        <f>E162*$B162/100</f>
        <v>0</v>
      </c>
      <c r="J162" s="126">
        <f>F162*$B162/100</f>
        <v>0</v>
      </c>
      <c r="K162" s="127">
        <f>B162</f>
        <v>20</v>
      </c>
      <c r="L162" s="128">
        <f>K162*$L$3</f>
        <v>20</v>
      </c>
      <c r="M162" s="122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41"/>
    </row>
    <row r="163" ht="14.25" customHeight="1">
      <c r="A163" s="123" t="s">
        <v>51</v>
      </c>
      <c r="B163" s="124">
        <v>10</v>
      </c>
      <c r="C163" s="54">
        <f>D163*4+E163*9+F163*4</f>
        <v>0</v>
      </c>
      <c r="D163" s="63">
        <v>0</v>
      </c>
      <c r="E163" s="63">
        <v>0</v>
      </c>
      <c r="F163" s="64">
        <v>0</v>
      </c>
      <c r="G163" s="125">
        <f>C163*$B163/100</f>
        <v>0</v>
      </c>
      <c r="H163" s="125">
        <f>D163*$B163/100</f>
        <v>0</v>
      </c>
      <c r="I163" s="125">
        <f>E163*$B163/100</f>
        <v>0</v>
      </c>
      <c r="J163" s="126">
        <f>F163*$B163/100</f>
        <v>0</v>
      </c>
      <c r="K163" s="127">
        <f>B163</f>
        <v>10</v>
      </c>
      <c r="L163" s="128">
        <f>K163*$L$3</f>
        <v>10</v>
      </c>
      <c r="M163" s="122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41"/>
    </row>
    <row r="164" ht="14.25" customHeight="1">
      <c r="A164" s="123" t="s">
        <v>45</v>
      </c>
      <c r="B164" s="124">
        <v>12</v>
      </c>
      <c r="C164" s="54">
        <f>D164*4+E164*9+F164*4</f>
        <v>254.40000000000001</v>
      </c>
      <c r="D164" s="63">
        <v>2.6000000000000001</v>
      </c>
      <c r="E164" s="63">
        <v>0</v>
      </c>
      <c r="F164" s="64">
        <v>61</v>
      </c>
      <c r="G164" s="125">
        <f>C164*$B164/100</f>
        <v>30.528000000000002</v>
      </c>
      <c r="H164" s="125">
        <f>D164*$B164/100</f>
        <v>0.31200000000000006</v>
      </c>
      <c r="I164" s="125">
        <f>E164*$B164/100</f>
        <v>0</v>
      </c>
      <c r="J164" s="126">
        <f>F164*$B164/100</f>
        <v>7.3200000000000003</v>
      </c>
      <c r="K164" s="127">
        <f>B164</f>
        <v>12</v>
      </c>
      <c r="L164" s="128">
        <f>K164*$L$3</f>
        <v>12</v>
      </c>
      <c r="M164" s="122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41"/>
    </row>
    <row r="165" ht="14.25" customHeight="1">
      <c r="A165" s="123" t="s">
        <v>60</v>
      </c>
      <c r="B165" s="124">
        <v>20</v>
      </c>
      <c r="C165" s="54">
        <f>D165*4+E165*9+F165*4</f>
        <v>537</v>
      </c>
      <c r="D165" s="63">
        <v>15</v>
      </c>
      <c r="E165" s="63">
        <v>53</v>
      </c>
      <c r="F165" s="64">
        <v>0</v>
      </c>
      <c r="G165" s="125">
        <f>C165*$B165/100</f>
        <v>107.40000000000001</v>
      </c>
      <c r="H165" s="125">
        <f>D165*$B165/100</f>
        <v>3</v>
      </c>
      <c r="I165" s="125">
        <f>E165*$B165/100</f>
        <v>10.6</v>
      </c>
      <c r="J165" s="126">
        <f>F165*$B165/100</f>
        <v>0</v>
      </c>
      <c r="K165" s="127">
        <f>B165</f>
        <v>20</v>
      </c>
      <c r="L165" s="128">
        <f>K165*$L$3</f>
        <v>20</v>
      </c>
      <c r="M165" s="122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41"/>
    </row>
    <row r="166" ht="14.25" customHeight="1">
      <c r="A166" s="123" t="s">
        <v>29</v>
      </c>
      <c r="B166" s="124">
        <v>20</v>
      </c>
      <c r="C166" s="54">
        <f>D166*4+E166*9+F166*4</f>
        <v>342</v>
      </c>
      <c r="D166" s="63">
        <v>27</v>
      </c>
      <c r="E166" s="63">
        <v>26</v>
      </c>
      <c r="F166" s="64">
        <v>0</v>
      </c>
      <c r="G166" s="125">
        <f>C166*$B166/100</f>
        <v>68.400000000000006</v>
      </c>
      <c r="H166" s="125">
        <f>D166*$B166/100</f>
        <v>5.4000000000000004</v>
      </c>
      <c r="I166" s="125">
        <f>E166*$B166/100</f>
        <v>5.2000000000000002</v>
      </c>
      <c r="J166" s="126">
        <f>F166*$B166/100</f>
        <v>0</v>
      </c>
      <c r="K166" s="127">
        <f>B166</f>
        <v>20</v>
      </c>
      <c r="L166" s="128">
        <f>K166*$L$3</f>
        <v>20</v>
      </c>
      <c r="M166" s="122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41"/>
    </row>
    <row r="167" ht="14.25" customHeight="1">
      <c r="A167" s="123" t="s">
        <v>25</v>
      </c>
      <c r="B167" s="124">
        <v>2</v>
      </c>
      <c r="C167" s="54">
        <f>D167*4+E167*9+F167*4</f>
        <v>0</v>
      </c>
      <c r="D167" s="63">
        <v>0</v>
      </c>
      <c r="E167" s="63">
        <v>0</v>
      </c>
      <c r="F167" s="64">
        <v>0</v>
      </c>
      <c r="G167" s="125">
        <f>C167*$B167/100</f>
        <v>0</v>
      </c>
      <c r="H167" s="125">
        <f>D167*$B167/100</f>
        <v>0</v>
      </c>
      <c r="I167" s="125">
        <f>E167*$B167/100</f>
        <v>0</v>
      </c>
      <c r="J167" s="126">
        <f>F167*$B167/100</f>
        <v>0</v>
      </c>
      <c r="K167" s="127">
        <f>B167</f>
        <v>2</v>
      </c>
      <c r="L167" s="128">
        <f>K167*$L$3</f>
        <v>2</v>
      </c>
      <c r="M167" s="122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41"/>
    </row>
    <row r="168" ht="14.25" customHeight="1">
      <c r="A168" s="58" t="s">
        <v>30</v>
      </c>
      <c r="B168" s="53">
        <v>40</v>
      </c>
      <c r="C168" s="54">
        <f>D168*4+E168*9+F168*4</f>
        <v>322</v>
      </c>
      <c r="D168" s="63">
        <v>0.5</v>
      </c>
      <c r="E168" s="63">
        <v>0</v>
      </c>
      <c r="F168" s="64">
        <v>80</v>
      </c>
      <c r="G168" s="125">
        <f>C168*$B168/100</f>
        <v>128.80000000000001</v>
      </c>
      <c r="H168" s="125">
        <f>D168*$B168/100</f>
        <v>0.20000000000000001</v>
      </c>
      <c r="I168" s="125">
        <f>E168*$B168/100</f>
        <v>0</v>
      </c>
      <c r="J168" s="126">
        <f>F168*$B168/100</f>
        <v>32</v>
      </c>
      <c r="K168" s="127">
        <f>B168</f>
        <v>40</v>
      </c>
      <c r="L168" s="128">
        <f>K168*$L$3</f>
        <v>40</v>
      </c>
      <c r="M168" s="122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41"/>
    </row>
    <row r="169" ht="14.25" customHeight="1">
      <c r="A169" s="139" t="s">
        <v>36</v>
      </c>
      <c r="B169" s="124">
        <v>5</v>
      </c>
      <c r="C169" s="54">
        <f>D169*4+E169*9+F169*4</f>
        <v>0</v>
      </c>
      <c r="D169" s="63">
        <v>0</v>
      </c>
      <c r="E169" s="63">
        <v>0</v>
      </c>
      <c r="F169" s="64">
        <v>0</v>
      </c>
      <c r="G169" s="125">
        <f>C169*$B169/100</f>
        <v>0</v>
      </c>
      <c r="H169" s="125">
        <f>D169*$B169/100</f>
        <v>0</v>
      </c>
      <c r="I169" s="125">
        <f>E169*$B169/100</f>
        <v>0</v>
      </c>
      <c r="J169" s="126">
        <f>F169*$B169/100</f>
        <v>0</v>
      </c>
      <c r="K169" s="127">
        <f>B169</f>
        <v>5</v>
      </c>
      <c r="L169" s="128">
        <f>K169*$L$3</f>
        <v>5</v>
      </c>
      <c r="M169" s="122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41"/>
    </row>
    <row r="170" ht="14.25" customHeight="1">
      <c r="A170" s="139" t="s">
        <v>37</v>
      </c>
      <c r="B170" s="158">
        <v>2</v>
      </c>
      <c r="C170" s="54">
        <f>D170*4+E170*9+F170*4</f>
        <v>0</v>
      </c>
      <c r="D170" s="73">
        <v>0</v>
      </c>
      <c r="E170" s="73">
        <v>0</v>
      </c>
      <c r="F170" s="74">
        <v>0</v>
      </c>
      <c r="G170" s="144">
        <f>C170*$B170/100</f>
        <v>0</v>
      </c>
      <c r="H170" s="144">
        <f>D170*$B170/100</f>
        <v>0</v>
      </c>
      <c r="I170" s="144">
        <f>E170*$B170/100</f>
        <v>0</v>
      </c>
      <c r="J170" s="140">
        <f>F170*$B170/100</f>
        <v>0</v>
      </c>
      <c r="K170" s="145">
        <f>B170</f>
        <v>2</v>
      </c>
      <c r="L170" s="146">
        <f>K170*$L$3</f>
        <v>2</v>
      </c>
      <c r="M170" s="122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41"/>
    </row>
    <row r="171" ht="14.25" customHeight="1">
      <c r="A171" s="159"/>
      <c r="B171" s="160"/>
      <c r="C171" s="160"/>
      <c r="D171" s="160"/>
      <c r="E171" s="161"/>
      <c r="F171" s="150" t="s">
        <v>38</v>
      </c>
      <c r="G171" s="151"/>
      <c r="H171" s="152">
        <f>ROUND(H131/(($H131+$I131+$J131)/6),2)</f>
        <v>1.0900000000000001</v>
      </c>
      <c r="I171" s="152">
        <f>ROUND(I131/(($H131+$I131+$J131)/6),2)</f>
        <v>1.1100000000000001</v>
      </c>
      <c r="J171" s="153">
        <f>ROUND(J131/(($H131+$I131+$J131)/6),2)</f>
        <v>3.8000000000000003</v>
      </c>
      <c r="K171" s="154" t="s">
        <v>39</v>
      </c>
      <c r="L171" s="155"/>
      <c r="M171" s="156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41"/>
    </row>
    <row r="172" ht="14.2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62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41"/>
    </row>
    <row r="173" ht="14.2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22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41"/>
    </row>
    <row r="174" ht="14.2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56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41"/>
    </row>
    <row r="175" ht="14.25" customHeight="1">
      <c r="A175" s="164"/>
      <c r="B175" s="165"/>
      <c r="C175" s="165"/>
      <c r="D175" s="166"/>
      <c r="E175" s="166"/>
      <c r="F175" s="167"/>
      <c r="G175" s="168"/>
      <c r="H175" s="169"/>
      <c r="I175" s="169"/>
      <c r="J175" s="170"/>
      <c r="K175" s="165"/>
      <c r="L175" s="171"/>
      <c r="M175" s="122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ht="14.25" customHeight="1">
      <c r="A176" s="31" t="s">
        <v>66</v>
      </c>
      <c r="B176" s="172">
        <f>SUM(B177,B188,B199,B205)</f>
        <v>545</v>
      </c>
      <c r="C176" s="173">
        <f>SUM(C177,C188,C199,C205)</f>
        <v>6759.2000000000007</v>
      </c>
      <c r="D176" s="174">
        <f>SUM(D177,D188,D199,D205)</f>
        <v>273.29999999999995</v>
      </c>
      <c r="E176" s="174">
        <f>SUM(E177,E188,E199,E205)</f>
        <v>302</v>
      </c>
      <c r="F176" s="175">
        <f>SUM(F177,F188,F199,F205)</f>
        <v>737</v>
      </c>
      <c r="G176" s="35">
        <f>SUM(G178:G187,G189:G198,G200:G204,G206:G215)</f>
        <v>2009.9740000000004</v>
      </c>
      <c r="H176" s="33">
        <f>SUM(H177,H188,H199,H205)</f>
        <v>75.635999999999996</v>
      </c>
      <c r="I176" s="33">
        <f>SUM(I177,I188,I199,I205)</f>
        <v>64.150000000000006</v>
      </c>
      <c r="J176" s="34">
        <f>SUM(J177,J188,J199,J205)</f>
        <v>282.51999999999998</v>
      </c>
      <c r="K176" s="37">
        <f>B176</f>
        <v>545</v>
      </c>
      <c r="L176" s="38">
        <f>K176*$L$3</f>
        <v>545</v>
      </c>
      <c r="M176" s="176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ht="14.25" customHeight="1">
      <c r="A177" s="177" t="s">
        <v>18</v>
      </c>
      <c r="B177" s="49">
        <f>SUM(B178:B187)</f>
        <v>169</v>
      </c>
      <c r="C177" s="43">
        <f>SUM(C178:C187)</f>
        <v>2030.4000000000001</v>
      </c>
      <c r="D177" s="47">
        <f>SUM(D178:D187)</f>
        <v>65.599999999999994</v>
      </c>
      <c r="E177" s="47">
        <f>SUM(E178:E187)</f>
        <v>72</v>
      </c>
      <c r="F177" s="50">
        <f>SUM(F178:F187)</f>
        <v>280</v>
      </c>
      <c r="G177" s="178">
        <f>(SUM(G178:G187))/$G176</f>
        <v>0.29213213703261826</v>
      </c>
      <c r="H177" s="66">
        <f>SUM(H178:H187)</f>
        <v>19.612000000000002</v>
      </c>
      <c r="I177" s="66">
        <f>SUM(I178:I187)</f>
        <v>19.050000000000001</v>
      </c>
      <c r="J177" s="179">
        <f>SUM(J178:J187)</f>
        <v>84.319999999999993</v>
      </c>
      <c r="K177" s="49">
        <f>B177</f>
        <v>169</v>
      </c>
      <c r="L177" s="50">
        <f>K177*$L$3</f>
        <v>169</v>
      </c>
      <c r="M177" s="176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41"/>
    </row>
    <row r="178" ht="14.25" customHeight="1">
      <c r="A178" s="180" t="s">
        <v>19</v>
      </c>
      <c r="B178" s="53">
        <v>70</v>
      </c>
      <c r="C178" s="54">
        <f>D178*4+E178*9+F178*4</f>
        <v>350</v>
      </c>
      <c r="D178" s="181">
        <v>12</v>
      </c>
      <c r="E178" s="55">
        <v>6</v>
      </c>
      <c r="F178" s="56">
        <v>62</v>
      </c>
      <c r="G178" s="57">
        <f>C178*$B178/100</f>
        <v>245</v>
      </c>
      <c r="H178" s="57">
        <f>D178*$B178/100</f>
        <v>8.4000000000000004</v>
      </c>
      <c r="I178" s="57">
        <f>E178*$B178/100</f>
        <v>4.2000000000000002</v>
      </c>
      <c r="J178" s="58">
        <f>F178*$B178/100</f>
        <v>43.399999999999999</v>
      </c>
      <c r="K178" s="59">
        <f>B178</f>
        <v>70</v>
      </c>
      <c r="L178" s="60">
        <f>K178*$L$3</f>
        <v>70</v>
      </c>
      <c r="M178" s="176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41"/>
    </row>
    <row r="179" ht="14.25" customHeight="1">
      <c r="A179" s="182" t="s">
        <v>20</v>
      </c>
      <c r="B179" s="53">
        <v>20</v>
      </c>
      <c r="C179" s="54">
        <f>D179*4+E179*9+F179*4</f>
        <v>319</v>
      </c>
      <c r="D179" s="63">
        <v>8</v>
      </c>
      <c r="E179" s="63">
        <v>7</v>
      </c>
      <c r="F179" s="64">
        <v>56</v>
      </c>
      <c r="G179" s="57">
        <f>C179*$B179/100</f>
        <v>63.799999999999997</v>
      </c>
      <c r="H179" s="57">
        <f>D179*$B179/100</f>
        <v>1.6000000000000001</v>
      </c>
      <c r="I179" s="57">
        <f>E179*$B179/100</f>
        <v>1.3999999999999999</v>
      </c>
      <c r="J179" s="58">
        <f>F179*$B179/100</f>
        <v>11.199999999999999</v>
      </c>
      <c r="K179" s="59">
        <f>B179</f>
        <v>20</v>
      </c>
      <c r="L179" s="60">
        <f>K179*$L$3</f>
        <v>20</v>
      </c>
      <c r="M179" s="176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41"/>
    </row>
    <row r="180" ht="14.25" customHeight="1">
      <c r="A180" s="182" t="s">
        <v>21</v>
      </c>
      <c r="B180" s="53">
        <v>20</v>
      </c>
      <c r="C180" s="54">
        <f>D180*4+E180*9+F180*4</f>
        <v>236</v>
      </c>
      <c r="D180" s="63">
        <v>2</v>
      </c>
      <c r="E180" s="63">
        <v>0</v>
      </c>
      <c r="F180" s="64">
        <v>57</v>
      </c>
      <c r="G180" s="57">
        <f>C180*$B180/100</f>
        <v>47.200000000000003</v>
      </c>
      <c r="H180" s="57">
        <f>D180*$B180/100</f>
        <v>0.40000000000000002</v>
      </c>
      <c r="I180" s="57">
        <f>E180*$B180/100</f>
        <v>0</v>
      </c>
      <c r="J180" s="58">
        <f>F180*$B180/100</f>
        <v>11.4</v>
      </c>
      <c r="K180" s="59">
        <f>B180</f>
        <v>20</v>
      </c>
      <c r="L180" s="60">
        <f>K180*$L$3</f>
        <v>20</v>
      </c>
      <c r="M180" s="176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41"/>
    </row>
    <row r="181" ht="14.25" customHeight="1">
      <c r="A181" s="182" t="s">
        <v>22</v>
      </c>
      <c r="B181" s="53">
        <v>12</v>
      </c>
      <c r="C181" s="54">
        <f>D181*4+E181*9+F181*4</f>
        <v>254.40000000000001</v>
      </c>
      <c r="D181" s="63">
        <v>2.6000000000000001</v>
      </c>
      <c r="E181" s="63">
        <v>0</v>
      </c>
      <c r="F181" s="64">
        <v>61</v>
      </c>
      <c r="G181" s="57">
        <f>C181*$B181/100</f>
        <v>30.528000000000002</v>
      </c>
      <c r="H181" s="57">
        <f>D181*$B181/100</f>
        <v>0.31200000000000006</v>
      </c>
      <c r="I181" s="57">
        <f>E181*$B181/100</f>
        <v>0</v>
      </c>
      <c r="J181" s="58">
        <f>F181*$B181/100</f>
        <v>7.3200000000000003</v>
      </c>
      <c r="K181" s="59">
        <f>B181</f>
        <v>12</v>
      </c>
      <c r="L181" s="60">
        <f>K181*$L$3</f>
        <v>12</v>
      </c>
      <c r="M181" s="176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41"/>
    </row>
    <row r="182" ht="14.25" customHeight="1">
      <c r="A182" s="182" t="s">
        <v>23</v>
      </c>
      <c r="B182" s="53">
        <v>20</v>
      </c>
      <c r="C182" s="54">
        <f>D182*4+E182*9+F182*4</f>
        <v>342</v>
      </c>
      <c r="D182" s="63">
        <v>27</v>
      </c>
      <c r="E182" s="63">
        <v>26</v>
      </c>
      <c r="F182" s="64">
        <v>0</v>
      </c>
      <c r="G182" s="57">
        <f>C182*$B182/100</f>
        <v>68.400000000000006</v>
      </c>
      <c r="H182" s="57">
        <f>D182*$B182/100</f>
        <v>5.4000000000000004</v>
      </c>
      <c r="I182" s="57">
        <f>E182*$B182/100</f>
        <v>5.2000000000000002</v>
      </c>
      <c r="J182" s="58">
        <f>F182*$B182/100</f>
        <v>0</v>
      </c>
      <c r="K182" s="59">
        <f>B182</f>
        <v>20</v>
      </c>
      <c r="L182" s="60">
        <f>K182*$L$3</f>
        <v>20</v>
      </c>
      <c r="M182" s="176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41"/>
    </row>
    <row r="183" ht="14.25" customHeight="1">
      <c r="A183" s="183" t="s">
        <v>24</v>
      </c>
      <c r="B183" s="53">
        <v>25</v>
      </c>
      <c r="C183" s="54">
        <f>D183*4+E183*9+F183*4</f>
        <v>529</v>
      </c>
      <c r="D183" s="63">
        <v>14</v>
      </c>
      <c r="E183" s="63">
        <v>33</v>
      </c>
      <c r="F183" s="64">
        <v>44</v>
      </c>
      <c r="G183" s="57">
        <f>C183*$B183/100</f>
        <v>132.25</v>
      </c>
      <c r="H183" s="57">
        <f>D183*$B183/100</f>
        <v>3.5</v>
      </c>
      <c r="I183" s="57">
        <f>E183*$B183/100</f>
        <v>8.25</v>
      </c>
      <c r="J183" s="58">
        <f>F183*$B183/100</f>
        <v>11</v>
      </c>
      <c r="K183" s="59">
        <f>B183</f>
        <v>25</v>
      </c>
      <c r="L183" s="60">
        <f>K183*$L$3</f>
        <v>25</v>
      </c>
      <c r="M183" s="176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41"/>
    </row>
    <row r="184" ht="14.25" customHeight="1">
      <c r="A184" s="184" t="s">
        <v>25</v>
      </c>
      <c r="B184" s="53">
        <v>2</v>
      </c>
      <c r="C184" s="54">
        <f>D184*4+E184*9+F184*4</f>
        <v>0</v>
      </c>
      <c r="D184" s="63">
        <v>0</v>
      </c>
      <c r="E184" s="63">
        <v>0</v>
      </c>
      <c r="F184" s="64">
        <v>0</v>
      </c>
      <c r="G184" s="57">
        <f>C184*$B184/100</f>
        <v>0</v>
      </c>
      <c r="H184" s="57">
        <f>D184*$B184/100</f>
        <v>0</v>
      </c>
      <c r="I184" s="57">
        <f>E184*$B184/100</f>
        <v>0</v>
      </c>
      <c r="J184" s="58">
        <f>F184*$B184/100</f>
        <v>0</v>
      </c>
      <c r="K184" s="59">
        <f>B184</f>
        <v>2</v>
      </c>
      <c r="L184" s="60">
        <f>K184*$L$3</f>
        <v>2</v>
      </c>
      <c r="M184" s="176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41"/>
    </row>
    <row r="185" ht="14.25" customHeight="1">
      <c r="A185" s="65"/>
      <c r="B185" s="53"/>
      <c r="C185" s="54">
        <f>D185*4+E185*9+F185*4</f>
        <v>0</v>
      </c>
      <c r="D185" s="63"/>
      <c r="E185" s="63"/>
      <c r="F185" s="64"/>
      <c r="G185" s="57">
        <f>C185*$B185/100</f>
        <v>0</v>
      </c>
      <c r="H185" s="57">
        <f>D185*$B185/100</f>
        <v>0</v>
      </c>
      <c r="I185" s="57">
        <f>E185*$B185/100</f>
        <v>0</v>
      </c>
      <c r="J185" s="58">
        <f>F185*$B185/100</f>
        <v>0</v>
      </c>
      <c r="K185" s="59">
        <f>B185</f>
        <v>0</v>
      </c>
      <c r="L185" s="60">
        <f>K185*$L$3</f>
        <v>0</v>
      </c>
      <c r="M185" s="176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41"/>
    </row>
    <row r="186" ht="14.25" customHeight="1">
      <c r="A186" s="65"/>
      <c r="B186" s="53"/>
      <c r="C186" s="54">
        <f>D186*4+E186*9+F186*4</f>
        <v>0</v>
      </c>
      <c r="D186" s="63"/>
      <c r="E186" s="63"/>
      <c r="F186" s="64"/>
      <c r="G186" s="57">
        <f>C186*$B186/100</f>
        <v>0</v>
      </c>
      <c r="H186" s="57">
        <f>D186*$B186/100</f>
        <v>0</v>
      </c>
      <c r="I186" s="57">
        <f>E186*$B186/100</f>
        <v>0</v>
      </c>
      <c r="J186" s="58">
        <f>F186*$B186/100</f>
        <v>0</v>
      </c>
      <c r="K186" s="59">
        <f>B186</f>
        <v>0</v>
      </c>
      <c r="L186" s="60">
        <f>K186*$L$3</f>
        <v>0</v>
      </c>
      <c r="M186" s="176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41"/>
    </row>
    <row r="187" ht="14.25" customHeight="1">
      <c r="A187" s="65"/>
      <c r="B187" s="185"/>
      <c r="C187" s="54">
        <f>D187*4+E187*9+F187*4</f>
        <v>0</v>
      </c>
      <c r="D187" s="63"/>
      <c r="E187" s="63"/>
      <c r="F187" s="64"/>
      <c r="G187" s="186">
        <f>C187*$B187/100</f>
        <v>0</v>
      </c>
      <c r="H187" s="187">
        <f>D187*$B187/100</f>
        <v>0</v>
      </c>
      <c r="I187" s="187">
        <f>E187*$B187/100</f>
        <v>0</v>
      </c>
      <c r="J187" s="188">
        <f>F187*$B187/100</f>
        <v>0</v>
      </c>
      <c r="K187" s="59">
        <f>B187</f>
        <v>0</v>
      </c>
      <c r="L187" s="60">
        <f>K187*$L$3</f>
        <v>0</v>
      </c>
      <c r="M187" s="176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ht="14.25" customHeight="1">
      <c r="A188" s="177" t="s">
        <v>26</v>
      </c>
      <c r="B188" s="49">
        <f>SUM(B189:B198)</f>
        <v>89</v>
      </c>
      <c r="C188" s="43">
        <f>SUM(C189:C197)</f>
        <v>1977.4000000000001</v>
      </c>
      <c r="D188" s="47">
        <f>SUM(D189:D197)</f>
        <v>55.100000000000001</v>
      </c>
      <c r="E188" s="47">
        <f>SUM(E189:E197)</f>
        <v>109</v>
      </c>
      <c r="F188" s="50">
        <f>SUM(F189:F197)</f>
        <v>194</v>
      </c>
      <c r="G188" s="178">
        <f>(SUM(G189:G198))/$G176</f>
        <v>0.1645533723321794</v>
      </c>
      <c r="H188" s="66">
        <f>SUM(H189:H198)</f>
        <v>6.3120000000000003</v>
      </c>
      <c r="I188" s="66">
        <f>SUM(I189:I198)</f>
        <v>12.699999999999999</v>
      </c>
      <c r="J188" s="179">
        <f>SUM(J189:J198)</f>
        <v>47.799999999999997</v>
      </c>
      <c r="K188" s="49">
        <f>B188</f>
        <v>89</v>
      </c>
      <c r="L188" s="50">
        <f>K188*$L$3</f>
        <v>89</v>
      </c>
      <c r="M188" s="176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41"/>
    </row>
    <row r="189" ht="14.25" customHeight="1">
      <c r="A189" s="180" t="s">
        <v>27</v>
      </c>
      <c r="B189" s="53">
        <v>16</v>
      </c>
      <c r="C189" s="54">
        <f>D189*4+E189*9+F189*4</f>
        <v>522</v>
      </c>
      <c r="D189" s="55">
        <v>10</v>
      </c>
      <c r="E189" s="55">
        <v>30</v>
      </c>
      <c r="F189" s="56">
        <v>53</v>
      </c>
      <c r="G189" s="57">
        <f>C189*$B189/100</f>
        <v>83.519999999999996</v>
      </c>
      <c r="H189" s="57">
        <f>D189*$B189/100</f>
        <v>1.6000000000000001</v>
      </c>
      <c r="I189" s="57">
        <f>E189*$B189/100</f>
        <v>4.7999999999999998</v>
      </c>
      <c r="J189" s="58">
        <f>F189*$B189/100</f>
        <v>8.4800000000000004</v>
      </c>
      <c r="K189" s="59">
        <f>B189</f>
        <v>16</v>
      </c>
      <c r="L189" s="60">
        <f>K189*$L$3</f>
        <v>16</v>
      </c>
      <c r="M189" s="176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41"/>
    </row>
    <row r="190" ht="14.25" customHeight="1">
      <c r="A190" s="182" t="s">
        <v>25</v>
      </c>
      <c r="B190" s="53">
        <v>1</v>
      </c>
      <c r="C190" s="54">
        <f>D190*4+E190*9+F190*4</f>
        <v>0</v>
      </c>
      <c r="D190" s="63">
        <v>0</v>
      </c>
      <c r="E190" s="63">
        <v>0</v>
      </c>
      <c r="F190" s="64">
        <v>0</v>
      </c>
      <c r="G190" s="57">
        <f>C190*$B190/100</f>
        <v>0</v>
      </c>
      <c r="H190" s="57">
        <f>D190*$B190/100</f>
        <v>0</v>
      </c>
      <c r="I190" s="57">
        <f>E190*$B190/100</f>
        <v>0</v>
      </c>
      <c r="J190" s="58">
        <f>F190*$B190/100</f>
        <v>0</v>
      </c>
      <c r="K190" s="59">
        <f>B190</f>
        <v>1</v>
      </c>
      <c r="L190" s="60">
        <f>K190*$L$3</f>
        <v>1</v>
      </c>
      <c r="M190" s="176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41"/>
    </row>
    <row r="191" ht="14.25" customHeight="1">
      <c r="A191" s="67" t="s">
        <v>22</v>
      </c>
      <c r="B191" s="53">
        <v>12</v>
      </c>
      <c r="C191" s="54">
        <f>D191*4+E191*9+F191*4</f>
        <v>254.40000000000001</v>
      </c>
      <c r="D191" s="63">
        <v>2.6000000000000001</v>
      </c>
      <c r="E191" s="63">
        <v>0</v>
      </c>
      <c r="F191" s="64">
        <v>61</v>
      </c>
      <c r="G191" s="57">
        <f>C191*$B191/100</f>
        <v>30.528000000000002</v>
      </c>
      <c r="H191" s="57">
        <f>D191*$B191/100</f>
        <v>0.31200000000000006</v>
      </c>
      <c r="I191" s="57">
        <f>E191*$B191/100</f>
        <v>0</v>
      </c>
      <c r="J191" s="58">
        <f>F191*$B191/100</f>
        <v>7.3200000000000003</v>
      </c>
      <c r="K191" s="59">
        <f>B191</f>
        <v>12</v>
      </c>
      <c r="L191" s="60">
        <f>K191*$L$3</f>
        <v>12</v>
      </c>
      <c r="M191" s="176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41"/>
    </row>
    <row r="192" ht="14.25" customHeight="1">
      <c r="A192" s="183" t="s">
        <v>28</v>
      </c>
      <c r="B192" s="53">
        <v>10</v>
      </c>
      <c r="C192" s="54">
        <f>D192*4+E192*9+F192*4</f>
        <v>537</v>
      </c>
      <c r="D192" s="63">
        <v>15</v>
      </c>
      <c r="E192" s="63">
        <v>53</v>
      </c>
      <c r="F192" s="64">
        <v>0</v>
      </c>
      <c r="G192" s="57">
        <f>C192*$B192/100</f>
        <v>53.700000000000003</v>
      </c>
      <c r="H192" s="57">
        <f>D192*$B192/100</f>
        <v>1.5</v>
      </c>
      <c r="I192" s="57">
        <f>E192*$B192/100</f>
        <v>5.2999999999999998</v>
      </c>
      <c r="J192" s="58">
        <f>F192*$B192/100</f>
        <v>0</v>
      </c>
      <c r="K192" s="59">
        <f>B192</f>
        <v>10</v>
      </c>
      <c r="L192" s="60">
        <f>K192*$L$3</f>
        <v>10</v>
      </c>
      <c r="M192" s="176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41"/>
    </row>
    <row r="193" ht="14.25" customHeight="1">
      <c r="A193" s="184" t="s">
        <v>29</v>
      </c>
      <c r="B193" s="53">
        <v>10</v>
      </c>
      <c r="C193" s="54">
        <f>D193*4+E193*9+F193*4</f>
        <v>342</v>
      </c>
      <c r="D193" s="63">
        <v>27</v>
      </c>
      <c r="E193" s="63">
        <v>26</v>
      </c>
      <c r="F193" s="64">
        <v>0</v>
      </c>
      <c r="G193" s="57">
        <f>C193*$B193/100</f>
        <v>34.200000000000003</v>
      </c>
      <c r="H193" s="57">
        <f>D193*$B193/100</f>
        <v>2.7000000000000002</v>
      </c>
      <c r="I193" s="57">
        <f>E193*$B193/100</f>
        <v>2.6000000000000001</v>
      </c>
      <c r="J193" s="58">
        <f>F193*$B193/100</f>
        <v>0</v>
      </c>
      <c r="K193" s="59">
        <f>B193</f>
        <v>10</v>
      </c>
      <c r="L193" s="60">
        <f>K193*$L$3</f>
        <v>10</v>
      </c>
      <c r="M193" s="176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41"/>
    </row>
    <row r="194" ht="14.25" customHeight="1">
      <c r="A194" s="58" t="s">
        <v>30</v>
      </c>
      <c r="B194" s="53">
        <v>40</v>
      </c>
      <c r="C194" s="54">
        <f>D194*4+E194*9+F194*4</f>
        <v>322</v>
      </c>
      <c r="D194" s="63">
        <v>0.5</v>
      </c>
      <c r="E194" s="63">
        <v>0</v>
      </c>
      <c r="F194" s="64">
        <v>80</v>
      </c>
      <c r="G194" s="57">
        <f>C194*$B194/100</f>
        <v>128.80000000000001</v>
      </c>
      <c r="H194" s="57">
        <f>D194*$B194/100</f>
        <v>0.20000000000000001</v>
      </c>
      <c r="I194" s="57">
        <f>E194*$B194/100</f>
        <v>0</v>
      </c>
      <c r="J194" s="58">
        <f>F194*$B194/100</f>
        <v>32</v>
      </c>
      <c r="K194" s="59">
        <f>B194</f>
        <v>40</v>
      </c>
      <c r="L194" s="60">
        <f>K194*$L$3</f>
        <v>40</v>
      </c>
      <c r="M194" s="176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41"/>
    </row>
    <row r="195" ht="14.25" customHeight="1">
      <c r="A195" s="65"/>
      <c r="B195" s="53"/>
      <c r="C195" s="54">
        <f>D195*4+E195*9+F195*4</f>
        <v>0</v>
      </c>
      <c r="D195" s="63"/>
      <c r="E195" s="63"/>
      <c r="F195" s="64"/>
      <c r="G195" s="57">
        <f>C195*$B195/100</f>
        <v>0</v>
      </c>
      <c r="H195" s="57">
        <f>D195*$B195/100</f>
        <v>0</v>
      </c>
      <c r="I195" s="57">
        <f>E195*$B195/100</f>
        <v>0</v>
      </c>
      <c r="J195" s="58">
        <f>F195*$B195/100</f>
        <v>0</v>
      </c>
      <c r="K195" s="59">
        <f>B195</f>
        <v>0</v>
      </c>
      <c r="L195" s="60">
        <f>K195*$L$3</f>
        <v>0</v>
      </c>
      <c r="M195" s="176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41"/>
    </row>
    <row r="196" ht="14.25" customHeight="1">
      <c r="A196" s="65"/>
      <c r="B196" s="53"/>
      <c r="C196" s="54">
        <f>D196*4+E196*9+F196*4</f>
        <v>0</v>
      </c>
      <c r="D196" s="63"/>
      <c r="E196" s="63"/>
      <c r="F196" s="64"/>
      <c r="G196" s="57">
        <f>C196*$B196/100</f>
        <v>0</v>
      </c>
      <c r="H196" s="57">
        <f>D196*$B196/100</f>
        <v>0</v>
      </c>
      <c r="I196" s="57">
        <f>E196*$B196/100</f>
        <v>0</v>
      </c>
      <c r="J196" s="58">
        <f>F196*$B196/100</f>
        <v>0</v>
      </c>
      <c r="K196" s="59">
        <f>B196</f>
        <v>0</v>
      </c>
      <c r="L196" s="60">
        <f>K196*$L$3</f>
        <v>0</v>
      </c>
      <c r="M196" s="176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41"/>
    </row>
    <row r="197" ht="14.25" customHeight="1">
      <c r="A197" s="65"/>
      <c r="B197" s="53"/>
      <c r="C197" s="54">
        <f>D197*4+E197*9+F197*4</f>
        <v>0</v>
      </c>
      <c r="D197" s="63"/>
      <c r="E197" s="63"/>
      <c r="F197" s="64"/>
      <c r="G197" s="57">
        <f>C197*$B197/100</f>
        <v>0</v>
      </c>
      <c r="H197" s="57">
        <f>D197*$B197/100</f>
        <v>0</v>
      </c>
      <c r="I197" s="57">
        <f>E197*$B197/100</f>
        <v>0</v>
      </c>
      <c r="J197" s="58">
        <f>F197*$B197/100</f>
        <v>0</v>
      </c>
      <c r="K197" s="59">
        <f>B197</f>
        <v>0</v>
      </c>
      <c r="L197" s="60">
        <f>K197*$L$3</f>
        <v>0</v>
      </c>
      <c r="M197" s="176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41"/>
    </row>
    <row r="198" ht="14.25" customHeight="1">
      <c r="A198" s="65"/>
      <c r="B198" s="185"/>
      <c r="C198" s="54">
        <f>D198*4+E198*9+F198*4</f>
        <v>0</v>
      </c>
      <c r="D198" s="63"/>
      <c r="E198" s="63"/>
      <c r="F198" s="64"/>
      <c r="G198" s="186">
        <f>C198*$B198/100</f>
        <v>0</v>
      </c>
      <c r="H198" s="187">
        <f>D198*$B198/100</f>
        <v>0</v>
      </c>
      <c r="I198" s="187">
        <f>E198*$B198/100</f>
        <v>0</v>
      </c>
      <c r="J198" s="60">
        <f>F198*$B198/100</f>
        <v>0</v>
      </c>
      <c r="K198" s="59">
        <f>B198</f>
        <v>0</v>
      </c>
      <c r="L198" s="60">
        <f>K198*$L$3</f>
        <v>0</v>
      </c>
      <c r="M198" s="176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41"/>
    </row>
    <row r="199" ht="14.25" customHeight="1">
      <c r="A199" s="177" t="s">
        <v>31</v>
      </c>
      <c r="B199" s="49">
        <f>SUM(B200:B204)</f>
        <v>100</v>
      </c>
      <c r="C199" s="43">
        <f>SUM(C200:C204)</f>
        <v>427</v>
      </c>
      <c r="D199" s="47">
        <f>SUM(D200:D204)</f>
        <v>5</v>
      </c>
      <c r="E199" s="47">
        <f>SUM(E200:E204)</f>
        <v>11</v>
      </c>
      <c r="F199" s="50">
        <f>SUM(F200:F204)</f>
        <v>77</v>
      </c>
      <c r="G199" s="178">
        <f>(SUM(G200:G204))/$G176</f>
        <v>0.21244055893260308</v>
      </c>
      <c r="H199" s="66">
        <f>SUM(H200:H204)</f>
        <v>5</v>
      </c>
      <c r="I199" s="66">
        <f>SUM(I200:I204)</f>
        <v>11</v>
      </c>
      <c r="J199" s="179">
        <f>SUM(J200:J204)</f>
        <v>77</v>
      </c>
      <c r="K199" s="49">
        <f>B199</f>
        <v>100</v>
      </c>
      <c r="L199" s="50">
        <f>K199*$L$3</f>
        <v>100</v>
      </c>
      <c r="M199" s="176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41"/>
    </row>
    <row r="200" ht="14.25" customHeight="1">
      <c r="A200" s="65" t="s">
        <v>32</v>
      </c>
      <c r="B200" s="53">
        <v>100</v>
      </c>
      <c r="C200" s="54">
        <f>D200*4+E200*9+F200*4</f>
        <v>427</v>
      </c>
      <c r="D200" s="55">
        <v>5</v>
      </c>
      <c r="E200" s="55">
        <v>11</v>
      </c>
      <c r="F200" s="56">
        <v>77</v>
      </c>
      <c r="G200" s="57">
        <f>C200*$B200/100</f>
        <v>427</v>
      </c>
      <c r="H200" s="57">
        <f>D200*$B200/100</f>
        <v>5</v>
      </c>
      <c r="I200" s="57">
        <f>E200*$B200/100</f>
        <v>11</v>
      </c>
      <c r="J200" s="58">
        <f>F200*$B200/100</f>
        <v>77</v>
      </c>
      <c r="K200" s="59">
        <f>B200</f>
        <v>100</v>
      </c>
      <c r="L200" s="60">
        <f>K200*$L$3</f>
        <v>100</v>
      </c>
      <c r="M200" s="176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41"/>
    </row>
    <row r="201" ht="14.25" customHeight="1">
      <c r="A201" s="65"/>
      <c r="B201" s="53"/>
      <c r="C201" s="54">
        <f>D201*4+E201*9+F201*4</f>
        <v>0</v>
      </c>
      <c r="D201" s="55"/>
      <c r="E201" s="55"/>
      <c r="F201" s="56"/>
      <c r="G201" s="57">
        <f>C201*$B201/100</f>
        <v>0</v>
      </c>
      <c r="H201" s="57">
        <f>D201*$B201/100</f>
        <v>0</v>
      </c>
      <c r="I201" s="57">
        <f>E201*$B201/100</f>
        <v>0</v>
      </c>
      <c r="J201" s="58">
        <f>F201*$B201/100</f>
        <v>0</v>
      </c>
      <c r="K201" s="59">
        <f>B201</f>
        <v>0</v>
      </c>
      <c r="L201" s="60">
        <f>K201*$L$3</f>
        <v>0</v>
      </c>
      <c r="M201" s="176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41"/>
    </row>
    <row r="202" ht="14.25" customHeight="1">
      <c r="A202" s="65"/>
      <c r="B202" s="53"/>
      <c r="C202" s="54">
        <f>D202*4+E202*9+F202*4</f>
        <v>0</v>
      </c>
      <c r="D202" s="55"/>
      <c r="E202" s="55"/>
      <c r="F202" s="56"/>
      <c r="G202" s="57">
        <f>C202*$B202/100</f>
        <v>0</v>
      </c>
      <c r="H202" s="57">
        <f>D202*$B202/100</f>
        <v>0</v>
      </c>
      <c r="I202" s="57">
        <f>E202*$B202/100</f>
        <v>0</v>
      </c>
      <c r="J202" s="58">
        <f>F202*$B202/100</f>
        <v>0</v>
      </c>
      <c r="K202" s="59">
        <f>B202</f>
        <v>0</v>
      </c>
      <c r="L202" s="60">
        <f>K202*$L$3</f>
        <v>0</v>
      </c>
      <c r="M202" s="176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41"/>
    </row>
    <row r="203" ht="14.25" customHeight="1">
      <c r="A203" s="65"/>
      <c r="B203" s="53"/>
      <c r="C203" s="54">
        <f>D203*4+E203*9+F203*4</f>
        <v>0</v>
      </c>
      <c r="D203" s="55"/>
      <c r="E203" s="55"/>
      <c r="F203" s="56"/>
      <c r="G203" s="57">
        <f>C203*$B203/100</f>
        <v>0</v>
      </c>
      <c r="H203" s="57">
        <f>D203*$B203/100</f>
        <v>0</v>
      </c>
      <c r="I203" s="57">
        <f>E203*$B203/100</f>
        <v>0</v>
      </c>
      <c r="J203" s="58">
        <f>F203*$B203/100</f>
        <v>0</v>
      </c>
      <c r="K203" s="59">
        <f>B203</f>
        <v>0</v>
      </c>
      <c r="L203" s="60">
        <f>K203*$L$3</f>
        <v>0</v>
      </c>
      <c r="M203" s="176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41"/>
    </row>
    <row r="204" ht="14.25" customHeight="1">
      <c r="A204" s="65"/>
      <c r="B204" s="185"/>
      <c r="C204" s="54">
        <f>D204*4+E204*9+F204*4</f>
        <v>0</v>
      </c>
      <c r="D204" s="63"/>
      <c r="E204" s="63"/>
      <c r="F204" s="64"/>
      <c r="G204" s="186">
        <f>C204*$B204/100</f>
        <v>0</v>
      </c>
      <c r="H204" s="187">
        <f>D204*$B204/100</f>
        <v>0</v>
      </c>
      <c r="I204" s="187">
        <f>E204*$B204/100</f>
        <v>0</v>
      </c>
      <c r="J204" s="60">
        <f>F204*$B204/100</f>
        <v>0</v>
      </c>
      <c r="K204" s="59">
        <f>B204</f>
        <v>0</v>
      </c>
      <c r="L204" s="60">
        <f>K204*$L$3</f>
        <v>0</v>
      </c>
      <c r="M204" s="176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41"/>
    </row>
    <row r="205" ht="14.25" customHeight="1">
      <c r="A205" s="177" t="s">
        <v>33</v>
      </c>
      <c r="B205" s="49">
        <f>SUM(B206:B215)</f>
        <v>187</v>
      </c>
      <c r="C205" s="43">
        <f>SUM(C206:C215)</f>
        <v>2324.4000000000001</v>
      </c>
      <c r="D205" s="47">
        <f>SUM(D206:D215)</f>
        <v>147.59999999999999</v>
      </c>
      <c r="E205" s="47">
        <f>SUM(E206:E215)</f>
        <v>110</v>
      </c>
      <c r="F205" s="50">
        <f>SUM(F206:F215)</f>
        <v>186</v>
      </c>
      <c r="G205" s="178">
        <f>(SUM(G206:G215))/$G176</f>
        <v>0.3308739317025991</v>
      </c>
      <c r="H205" s="66">
        <f>SUM(H206:H215)</f>
        <v>44.711999999999996</v>
      </c>
      <c r="I205" s="66">
        <f>SUM(I206:I215)</f>
        <v>21.400000000000002</v>
      </c>
      <c r="J205" s="179">
        <f>SUM(J206:J215)</f>
        <v>73.400000000000006</v>
      </c>
      <c r="K205" s="49">
        <f>B205</f>
        <v>187</v>
      </c>
      <c r="L205" s="50">
        <f>K205*$L$3</f>
        <v>187</v>
      </c>
      <c r="M205" s="176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41"/>
    </row>
    <row r="206" ht="14.25" customHeight="1">
      <c r="A206" s="180" t="s">
        <v>34</v>
      </c>
      <c r="B206" s="53">
        <v>80</v>
      </c>
      <c r="C206" s="54">
        <f>D206*4+E206*9+F206*4</f>
        <v>349</v>
      </c>
      <c r="D206" s="55">
        <v>13</v>
      </c>
      <c r="E206" s="55">
        <v>1</v>
      </c>
      <c r="F206" s="56">
        <v>72</v>
      </c>
      <c r="G206" s="57">
        <f>C206*$B206/100</f>
        <v>279.19999999999999</v>
      </c>
      <c r="H206" s="57">
        <f>D206*$B206/100</f>
        <v>10.4</v>
      </c>
      <c r="I206" s="57">
        <f>E206*$B206/100</f>
        <v>0.80000000000000004</v>
      </c>
      <c r="J206" s="58">
        <f>F206*$B206/100</f>
        <v>57.600000000000001</v>
      </c>
      <c r="K206" s="59">
        <f>B206</f>
        <v>80</v>
      </c>
      <c r="L206" s="60">
        <f>K206*$L$3</f>
        <v>80</v>
      </c>
      <c r="M206" s="176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41"/>
    </row>
    <row r="207" ht="14.25" customHeight="1">
      <c r="A207" s="182" t="s">
        <v>35</v>
      </c>
      <c r="B207" s="53">
        <v>30</v>
      </c>
      <c r="C207" s="54">
        <f>D207*4+E207*9+F207*4</f>
        <v>320</v>
      </c>
      <c r="D207" s="63">
        <v>80</v>
      </c>
      <c r="E207" s="63">
        <v>0</v>
      </c>
      <c r="F207" s="64">
        <v>0</v>
      </c>
      <c r="G207" s="57">
        <f>C207*$B207/100</f>
        <v>96</v>
      </c>
      <c r="H207" s="57">
        <f>D207*$B207/100</f>
        <v>24</v>
      </c>
      <c r="I207" s="57">
        <f>E207*$B207/100</f>
        <v>0</v>
      </c>
      <c r="J207" s="58">
        <f>F207*$B207/100</f>
        <v>0</v>
      </c>
      <c r="K207" s="59">
        <f>B207</f>
        <v>30</v>
      </c>
      <c r="L207" s="60">
        <f>K207*$L$3</f>
        <v>30</v>
      </c>
      <c r="M207" s="176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41"/>
    </row>
    <row r="208" ht="14.25" customHeight="1">
      <c r="A208" s="182" t="s">
        <v>22</v>
      </c>
      <c r="B208" s="53">
        <v>12</v>
      </c>
      <c r="C208" s="54">
        <f>D208*4+E208*9+F208*4</f>
        <v>254.40000000000001</v>
      </c>
      <c r="D208" s="63">
        <v>2.6000000000000001</v>
      </c>
      <c r="E208" s="63">
        <v>0</v>
      </c>
      <c r="F208" s="64">
        <v>61</v>
      </c>
      <c r="G208" s="57">
        <f>C208*$B208/100</f>
        <v>30.528000000000002</v>
      </c>
      <c r="H208" s="57">
        <f>D208*$B208/100</f>
        <v>0.31200000000000006</v>
      </c>
      <c r="I208" s="57">
        <f>E208*$B208/100</f>
        <v>0</v>
      </c>
      <c r="J208" s="58">
        <f>F208*$B208/100</f>
        <v>7.3200000000000003</v>
      </c>
      <c r="K208" s="59">
        <f>B208</f>
        <v>12</v>
      </c>
      <c r="L208" s="60">
        <f>K208*$L$3</f>
        <v>12</v>
      </c>
      <c r="M208" s="176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41"/>
    </row>
    <row r="209" ht="14.25" customHeight="1">
      <c r="A209" s="182" t="s">
        <v>28</v>
      </c>
      <c r="B209" s="53">
        <v>20</v>
      </c>
      <c r="C209" s="54">
        <f>D209*4+E209*9+F209*4</f>
        <v>537</v>
      </c>
      <c r="D209" s="63">
        <v>15</v>
      </c>
      <c r="E209" s="63">
        <v>53</v>
      </c>
      <c r="F209" s="64">
        <v>0</v>
      </c>
      <c r="G209" s="57">
        <f>C209*$B209/100</f>
        <v>107.40000000000001</v>
      </c>
      <c r="H209" s="57">
        <f>D209*$B209/100</f>
        <v>3</v>
      </c>
      <c r="I209" s="57">
        <f>E209*$B209/100</f>
        <v>10.6</v>
      </c>
      <c r="J209" s="58">
        <f>F209*$B209/100</f>
        <v>0</v>
      </c>
      <c r="K209" s="59">
        <f>B209</f>
        <v>20</v>
      </c>
      <c r="L209" s="60">
        <f>K209*$L$3</f>
        <v>20</v>
      </c>
      <c r="M209" s="176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41"/>
    </row>
    <row r="210" ht="14.25" customHeight="1">
      <c r="A210" s="183" t="s">
        <v>29</v>
      </c>
      <c r="B210" s="53">
        <v>20</v>
      </c>
      <c r="C210" s="54">
        <f>D210*4+E210*9+F210*4</f>
        <v>342</v>
      </c>
      <c r="D210" s="63">
        <v>27</v>
      </c>
      <c r="E210" s="63">
        <v>26</v>
      </c>
      <c r="F210" s="64">
        <v>0</v>
      </c>
      <c r="G210" s="57">
        <f>C210*$B210/100</f>
        <v>68.400000000000006</v>
      </c>
      <c r="H210" s="57">
        <f>D210*$B210/100</f>
        <v>5.4000000000000004</v>
      </c>
      <c r="I210" s="57">
        <f>E210*$B210/100</f>
        <v>5.2000000000000002</v>
      </c>
      <c r="J210" s="58">
        <f>F210*$B210/100</f>
        <v>0</v>
      </c>
      <c r="K210" s="59">
        <f>B210</f>
        <v>20</v>
      </c>
      <c r="L210" s="60">
        <f>K210*$L$3</f>
        <v>20</v>
      </c>
      <c r="M210" s="176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41"/>
    </row>
    <row r="211" ht="14.25" customHeight="1">
      <c r="A211" s="180" t="s">
        <v>27</v>
      </c>
      <c r="B211" s="53">
        <v>16</v>
      </c>
      <c r="C211" s="54">
        <f>D211*4+E211*9+F211*4</f>
        <v>522</v>
      </c>
      <c r="D211" s="55">
        <v>10</v>
      </c>
      <c r="E211" s="55">
        <v>30</v>
      </c>
      <c r="F211" s="56">
        <v>53</v>
      </c>
      <c r="G211" s="57">
        <f>C211*$B211/100</f>
        <v>83.519999999999996</v>
      </c>
      <c r="H211" s="57">
        <f>D211*$B211/100</f>
        <v>1.6000000000000001</v>
      </c>
      <c r="I211" s="57">
        <f>E211*$B211/100</f>
        <v>4.7999999999999998</v>
      </c>
      <c r="J211" s="58">
        <f>F211*$B211/100</f>
        <v>8.4800000000000004</v>
      </c>
      <c r="K211" s="59">
        <f>B211</f>
        <v>16</v>
      </c>
      <c r="L211" s="60">
        <f>K211*$L$3</f>
        <v>16</v>
      </c>
      <c r="M211" s="176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41"/>
    </row>
    <row r="212" ht="14.25" customHeight="1">
      <c r="A212" s="182" t="s">
        <v>25</v>
      </c>
      <c r="B212" s="53">
        <v>2</v>
      </c>
      <c r="C212" s="54">
        <f>D212*4+E212*9+F212*4</f>
        <v>0</v>
      </c>
      <c r="D212" s="63">
        <v>0</v>
      </c>
      <c r="E212" s="63">
        <v>0</v>
      </c>
      <c r="F212" s="64">
        <v>0</v>
      </c>
      <c r="G212" s="57">
        <f>C212*$B212/100</f>
        <v>0</v>
      </c>
      <c r="H212" s="57">
        <f>D212*$B212/100</f>
        <v>0</v>
      </c>
      <c r="I212" s="57">
        <f>E212*$B212/100</f>
        <v>0</v>
      </c>
      <c r="J212" s="58">
        <f>F212*$B212/100</f>
        <v>0</v>
      </c>
      <c r="K212" s="59">
        <f>B212</f>
        <v>2</v>
      </c>
      <c r="L212" s="60">
        <f>K212*$L$3</f>
        <v>2</v>
      </c>
      <c r="M212" s="176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41"/>
    </row>
    <row r="213" ht="14.25" customHeight="1">
      <c r="A213" s="67" t="s">
        <v>36</v>
      </c>
      <c r="B213" s="53">
        <v>5</v>
      </c>
      <c r="C213" s="54">
        <f>D213*4+E213*9+F213*4</f>
        <v>0</v>
      </c>
      <c r="D213" s="63">
        <v>0</v>
      </c>
      <c r="E213" s="63">
        <v>0</v>
      </c>
      <c r="F213" s="64">
        <v>0</v>
      </c>
      <c r="G213" s="57">
        <f>C213*$B213/100</f>
        <v>0</v>
      </c>
      <c r="H213" s="57">
        <f>D213*$B213/100</f>
        <v>0</v>
      </c>
      <c r="I213" s="57">
        <f>E213*$B213/100</f>
        <v>0</v>
      </c>
      <c r="J213" s="58">
        <f>F213*$B213/100</f>
        <v>0</v>
      </c>
      <c r="K213" s="59">
        <f>B213</f>
        <v>5</v>
      </c>
      <c r="L213" s="60">
        <f>K213*$L$3</f>
        <v>5</v>
      </c>
      <c r="M213" s="176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41"/>
    </row>
    <row r="214" ht="14.25" customHeight="1">
      <c r="A214" s="98" t="s">
        <v>37</v>
      </c>
      <c r="B214" s="185">
        <v>2</v>
      </c>
      <c r="C214" s="54">
        <f>D214*4+E214*9+F214*4</f>
        <v>0</v>
      </c>
      <c r="D214" s="63">
        <v>0</v>
      </c>
      <c r="E214" s="63">
        <v>0</v>
      </c>
      <c r="F214" s="64">
        <v>0</v>
      </c>
      <c r="G214" s="186">
        <f>C214*$B214/100</f>
        <v>0</v>
      </c>
      <c r="H214" s="187">
        <f>D214*$B214/100</f>
        <v>0</v>
      </c>
      <c r="I214" s="187">
        <f>E214*$B214/100</f>
        <v>0</v>
      </c>
      <c r="J214" s="60">
        <f>F214*$B214/100</f>
        <v>0</v>
      </c>
      <c r="K214" s="186">
        <f>B214</f>
        <v>2</v>
      </c>
      <c r="L214" s="60">
        <f>K214*$L$3</f>
        <v>2</v>
      </c>
      <c r="M214" s="176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41"/>
    </row>
    <row r="215" ht="14.25" customHeight="1">
      <c r="A215" s="74"/>
      <c r="B215" s="189"/>
      <c r="C215" s="190">
        <f>D215*4+E215*9+F215*4</f>
        <v>0</v>
      </c>
      <c r="D215" s="191"/>
      <c r="E215" s="192"/>
      <c r="F215" s="193"/>
      <c r="G215" s="194">
        <f>C215*$B215/100</f>
        <v>0</v>
      </c>
      <c r="H215" s="187">
        <f>D215*$B215/100</f>
        <v>0</v>
      </c>
      <c r="I215" s="187">
        <f>E215*$B215/100</f>
        <v>0</v>
      </c>
      <c r="J215" s="60">
        <f>F215*$B215/100</f>
        <v>0</v>
      </c>
      <c r="K215" s="195">
        <f>B215</f>
        <v>0</v>
      </c>
      <c r="L215" s="196">
        <f>K215*$L$3</f>
        <v>0</v>
      </c>
      <c r="M215" s="197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41"/>
    </row>
    <row r="216" ht="14.25" customHeight="1">
      <c r="A216" s="198"/>
      <c r="B216" s="198"/>
      <c r="C216" s="198"/>
      <c r="D216" s="198"/>
      <c r="E216" s="199"/>
      <c r="F216" s="200" t="s">
        <v>38</v>
      </c>
      <c r="G216" s="201"/>
      <c r="H216" s="202">
        <f>ROUND(H176/(($H176+$I176+$J176)/6),2)</f>
        <v>1.0700000000000001</v>
      </c>
      <c r="I216" s="202">
        <f>ROUND(I176/(($H176+$I176+$J176)/6),2)</f>
        <v>0.91000000000000003</v>
      </c>
      <c r="J216" s="203">
        <f>ROUND(J176/(($H176+$I176+$J176)/6),2)</f>
        <v>4.0099999999999998</v>
      </c>
      <c r="K216" s="204" t="s">
        <v>39</v>
      </c>
      <c r="L216" s="205"/>
      <c r="M216" s="40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</row>
    <row r="217" ht="14.25" customHeight="1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4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</row>
    <row r="218" ht="14.25" customHeight="1">
      <c r="A218" s="207" t="s">
        <v>67</v>
      </c>
      <c r="B218" s="208">
        <f>SUM(B219,B230,B241,B247)</f>
        <v>547</v>
      </c>
      <c r="C218" s="95">
        <f>SUM(C219,C230,C241,C247)</f>
        <v>7167.2000000000007</v>
      </c>
      <c r="D218" s="93">
        <f>SUM(D219,D230,D241,D247)</f>
        <v>271.79999999999995</v>
      </c>
      <c r="E218" s="93">
        <f>SUM(E219,E230,E241,E247)</f>
        <v>344</v>
      </c>
      <c r="F218" s="209">
        <f>SUM(F219,F230,F241,F247)</f>
        <v>746</v>
      </c>
      <c r="G218" s="95">
        <f>SUM(G220:G229,G231:G240,G242:G246,G248:G257)</f>
        <v>2068.6540000000005</v>
      </c>
      <c r="H218" s="93">
        <f>SUM(H219,H230,H241,H247)</f>
        <v>67.236000000000004</v>
      </c>
      <c r="I218" s="93">
        <f>SUM(I219,I230,I241,I247)</f>
        <v>79.549999999999997</v>
      </c>
      <c r="J218" s="209">
        <f>SUM(J219,J230,J241,J247)</f>
        <v>270.94000000000005</v>
      </c>
      <c r="K218" s="95">
        <f>B218</f>
        <v>547</v>
      </c>
      <c r="L218" s="97">
        <f>K218*$L$3</f>
        <v>547</v>
      </c>
      <c r="M218" s="40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</row>
    <row r="219" ht="14.25" customHeight="1">
      <c r="A219" s="177" t="s">
        <v>18</v>
      </c>
      <c r="B219" s="210">
        <f>SUM(B220:B229)</f>
        <v>139</v>
      </c>
      <c r="C219" s="43">
        <f>SUM(C220:C229)</f>
        <v>2161.4000000000001</v>
      </c>
      <c r="D219" s="47">
        <f>SUM(D220:D229)</f>
        <v>68.599999999999994</v>
      </c>
      <c r="E219" s="47">
        <f>SUM(E220:E229)</f>
        <v>115</v>
      </c>
      <c r="F219" s="50">
        <f>SUM(F220:F229)</f>
        <v>213</v>
      </c>
      <c r="G219" s="46">
        <f>(SUM(G220:G229))/$G218</f>
        <v>0.27306548122595653</v>
      </c>
      <c r="H219" s="47">
        <f>SUM(H220:H229)</f>
        <v>17.112000000000002</v>
      </c>
      <c r="I219" s="47">
        <f>SUM(I220:I229)</f>
        <v>23.550000000000001</v>
      </c>
      <c r="J219" s="50">
        <f>SUM(J220:J229)</f>
        <v>71.120000000000005</v>
      </c>
      <c r="K219" s="43">
        <f>B219</f>
        <v>139</v>
      </c>
      <c r="L219" s="50">
        <f>K219*$L$3</f>
        <v>139</v>
      </c>
      <c r="M219" s="40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</row>
    <row r="220" ht="14.25" customHeight="1">
      <c r="A220" s="180" t="s">
        <v>41</v>
      </c>
      <c r="B220" s="185">
        <v>70</v>
      </c>
      <c r="C220" s="54">
        <f>D220*4+E220*9+F220*4</f>
        <v>351</v>
      </c>
      <c r="D220" s="55">
        <v>11</v>
      </c>
      <c r="E220" s="55">
        <v>3</v>
      </c>
      <c r="F220" s="56">
        <v>70</v>
      </c>
      <c r="G220" s="186">
        <f>C220*$B220/100</f>
        <v>245.69999999999999</v>
      </c>
      <c r="H220" s="187">
        <f>D220*$B220/100</f>
        <v>7.7000000000000002</v>
      </c>
      <c r="I220" s="187">
        <f>E220*$B220/100</f>
        <v>2.1000000000000001</v>
      </c>
      <c r="J220" s="60">
        <f>F220*$B220/100</f>
        <v>49</v>
      </c>
      <c r="K220" s="186">
        <f>B220</f>
        <v>70</v>
      </c>
      <c r="L220" s="60">
        <f>K220*$L$3</f>
        <v>70</v>
      </c>
      <c r="M220" s="40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</row>
    <row r="221" ht="14.25" customHeight="1">
      <c r="A221" s="182" t="s">
        <v>42</v>
      </c>
      <c r="B221" s="185">
        <v>10</v>
      </c>
      <c r="C221" s="54">
        <f>D221*4+E221*9+F221*4</f>
        <v>490</v>
      </c>
      <c r="D221" s="63">
        <v>26</v>
      </c>
      <c r="E221" s="63">
        <v>26</v>
      </c>
      <c r="F221" s="64">
        <v>38</v>
      </c>
      <c r="G221" s="186">
        <f>C221*$B221/100</f>
        <v>49</v>
      </c>
      <c r="H221" s="187">
        <f>D221*$B221/100</f>
        <v>2.6000000000000001</v>
      </c>
      <c r="I221" s="187">
        <f>E221*$B221/100</f>
        <v>2.6000000000000001</v>
      </c>
      <c r="J221" s="60">
        <f>F221*$B221/100</f>
        <v>3.7999999999999998</v>
      </c>
      <c r="K221" s="186">
        <f>B221</f>
        <v>10</v>
      </c>
      <c r="L221" s="60">
        <f>K221*$L$3</f>
        <v>10</v>
      </c>
      <c r="M221" s="40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</row>
    <row r="222" ht="14.25" customHeight="1">
      <c r="A222" s="182" t="s">
        <v>43</v>
      </c>
      <c r="B222" s="185">
        <v>12</v>
      </c>
      <c r="C222" s="54">
        <f>D222*4+E222*9+F222*4</f>
        <v>254.40000000000001</v>
      </c>
      <c r="D222" s="63">
        <v>2.6000000000000001</v>
      </c>
      <c r="E222" s="63">
        <v>0</v>
      </c>
      <c r="F222" s="64">
        <v>61</v>
      </c>
      <c r="G222" s="186">
        <f>C222*$B222/100</f>
        <v>30.528000000000002</v>
      </c>
      <c r="H222" s="187">
        <f>D222*$B222/100</f>
        <v>0.31200000000000006</v>
      </c>
      <c r="I222" s="187">
        <f>E222*$B222/100</f>
        <v>0</v>
      </c>
      <c r="J222" s="60">
        <f>F222*$B222/100</f>
        <v>7.3200000000000003</v>
      </c>
      <c r="K222" s="186">
        <f>B222</f>
        <v>12</v>
      </c>
      <c r="L222" s="60">
        <f>K222*$L$3</f>
        <v>12</v>
      </c>
      <c r="M222" s="40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</row>
    <row r="223" ht="14.25" customHeight="1">
      <c r="A223" s="182" t="s">
        <v>28</v>
      </c>
      <c r="B223" s="185">
        <v>20</v>
      </c>
      <c r="C223" s="54">
        <f>D223*4+E223*9+F223*4</f>
        <v>537</v>
      </c>
      <c r="D223" s="63">
        <v>15</v>
      </c>
      <c r="E223" s="63">
        <v>53</v>
      </c>
      <c r="F223" s="64">
        <v>0</v>
      </c>
      <c r="G223" s="186">
        <f>C223*$B223/100</f>
        <v>107.40000000000001</v>
      </c>
      <c r="H223" s="187">
        <f>D223*$B223/100</f>
        <v>3</v>
      </c>
      <c r="I223" s="187">
        <f>E223*$B223/100</f>
        <v>10.6</v>
      </c>
      <c r="J223" s="60">
        <f>F223*$B223/100</f>
        <v>0</v>
      </c>
      <c r="K223" s="186">
        <f>B223</f>
        <v>20</v>
      </c>
      <c r="L223" s="60">
        <f>K223*$L$3</f>
        <v>20</v>
      </c>
      <c r="M223" s="40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</row>
    <row r="224" ht="14.25" customHeight="1">
      <c r="A224" s="182" t="s">
        <v>24</v>
      </c>
      <c r="B224" s="185">
        <v>25</v>
      </c>
      <c r="C224" s="54">
        <f>D224*4+E224*9+F224*4</f>
        <v>529</v>
      </c>
      <c r="D224" s="63">
        <v>14</v>
      </c>
      <c r="E224" s="63">
        <v>33</v>
      </c>
      <c r="F224" s="64">
        <v>44</v>
      </c>
      <c r="G224" s="186">
        <f>C224*$B224/100</f>
        <v>132.25</v>
      </c>
      <c r="H224" s="187">
        <f>D224*$B224/100</f>
        <v>3.5</v>
      </c>
      <c r="I224" s="187">
        <f>E224*$B224/100</f>
        <v>8.25</v>
      </c>
      <c r="J224" s="60">
        <f>F224*$B224/100</f>
        <v>11</v>
      </c>
      <c r="K224" s="186">
        <f>B224</f>
        <v>25</v>
      </c>
      <c r="L224" s="60">
        <f>K224*$L$3</f>
        <v>25</v>
      </c>
      <c r="M224" s="40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ht="14.25" customHeight="1">
      <c r="A225" s="183" t="s">
        <v>25</v>
      </c>
      <c r="B225" s="185">
        <v>2</v>
      </c>
      <c r="C225" s="54">
        <f>D225*4+E225*9+F225*4</f>
        <v>0</v>
      </c>
      <c r="D225" s="63">
        <v>0</v>
      </c>
      <c r="E225" s="63">
        <v>0</v>
      </c>
      <c r="F225" s="64">
        <v>0</v>
      </c>
      <c r="G225" s="186">
        <f>C225*$B225/100</f>
        <v>0</v>
      </c>
      <c r="H225" s="187">
        <f>D225*$B225/100</f>
        <v>0</v>
      </c>
      <c r="I225" s="187">
        <f>E225*$B225/100</f>
        <v>0</v>
      </c>
      <c r="J225" s="60">
        <f>F225*$B225/100</f>
        <v>0</v>
      </c>
      <c r="K225" s="186">
        <f>B225</f>
        <v>2</v>
      </c>
      <c r="L225" s="60">
        <f>K225*$L$3</f>
        <v>2</v>
      </c>
      <c r="M225" s="4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</row>
    <row r="226" ht="14.25" customHeight="1">
      <c r="A226" s="211"/>
      <c r="B226" s="185"/>
      <c r="C226" s="54">
        <f>D226*4+E226*9+F226*4</f>
        <v>0</v>
      </c>
      <c r="D226" s="63"/>
      <c r="E226" s="63"/>
      <c r="F226" s="64"/>
      <c r="G226" s="186">
        <f>C226*$B226/100</f>
        <v>0</v>
      </c>
      <c r="H226" s="187">
        <f>D226*$B226/100</f>
        <v>0</v>
      </c>
      <c r="I226" s="187">
        <f>E226*$B226/100</f>
        <v>0</v>
      </c>
      <c r="J226" s="60">
        <f>F226*$B226/100</f>
        <v>0</v>
      </c>
      <c r="K226" s="186">
        <f>B226</f>
        <v>0</v>
      </c>
      <c r="L226" s="60">
        <f>K226*$L$3</f>
        <v>0</v>
      </c>
      <c r="M226" s="4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</row>
    <row r="227" ht="14.25" customHeight="1">
      <c r="A227" s="211"/>
      <c r="B227" s="185"/>
      <c r="C227" s="54">
        <f>D227*4+E227*9+F227*4</f>
        <v>0</v>
      </c>
      <c r="D227" s="63"/>
      <c r="E227" s="63"/>
      <c r="F227" s="64"/>
      <c r="G227" s="186">
        <f>C227*$B227/100</f>
        <v>0</v>
      </c>
      <c r="H227" s="187">
        <f>D227*$B227/100</f>
        <v>0</v>
      </c>
      <c r="I227" s="187">
        <f>E227*$B227/100</f>
        <v>0</v>
      </c>
      <c r="J227" s="60">
        <f>F227*$B227/100</f>
        <v>0</v>
      </c>
      <c r="K227" s="186">
        <f>B227</f>
        <v>0</v>
      </c>
      <c r="L227" s="60">
        <f>K227*$L$3</f>
        <v>0</v>
      </c>
      <c r="M227" s="40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</row>
    <row r="228" ht="14.25" customHeight="1">
      <c r="A228" s="211"/>
      <c r="B228" s="185"/>
      <c r="C228" s="54">
        <f>D228*4+E228*9+F228*4</f>
        <v>0</v>
      </c>
      <c r="D228" s="63"/>
      <c r="E228" s="63"/>
      <c r="F228" s="64"/>
      <c r="G228" s="186">
        <f>C228*$B228/100</f>
        <v>0</v>
      </c>
      <c r="H228" s="187">
        <f>D228*$B228/100</f>
        <v>0</v>
      </c>
      <c r="I228" s="187">
        <f>E228*$B228/100</f>
        <v>0</v>
      </c>
      <c r="J228" s="60">
        <f>F228*$B228/100</f>
        <v>0</v>
      </c>
      <c r="K228" s="186">
        <f>B228</f>
        <v>0</v>
      </c>
      <c r="L228" s="60">
        <f>K228*$L$3</f>
        <v>0</v>
      </c>
      <c r="M228" s="40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</row>
    <row r="229" ht="14.25" customHeight="1">
      <c r="A229" s="211"/>
      <c r="B229" s="185"/>
      <c r="C229" s="54">
        <f>D229*4+E229*9+F229*4</f>
        <v>0</v>
      </c>
      <c r="D229" s="63"/>
      <c r="E229" s="63"/>
      <c r="F229" s="64"/>
      <c r="G229" s="186">
        <f>C229*$B229/100</f>
        <v>0</v>
      </c>
      <c r="H229" s="187">
        <f>D229*$B229/100</f>
        <v>0</v>
      </c>
      <c r="I229" s="187">
        <f>E229*$B229/100</f>
        <v>0</v>
      </c>
      <c r="J229" s="60">
        <f>F229*$B229/100</f>
        <v>0</v>
      </c>
      <c r="K229" s="186">
        <f>B229</f>
        <v>0</v>
      </c>
      <c r="L229" s="60">
        <f>K229*$L$3</f>
        <v>0</v>
      </c>
      <c r="M229" s="40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</row>
    <row r="230" ht="14.25" customHeight="1">
      <c r="A230" s="177" t="s">
        <v>44</v>
      </c>
      <c r="B230" s="210">
        <f>SUM(B231:B240)</f>
        <v>110</v>
      </c>
      <c r="C230" s="43">
        <f>SUM(C231:C239)</f>
        <v>2105.4000000000001</v>
      </c>
      <c r="D230" s="47">
        <f>SUM(D231:D239)</f>
        <v>61.600000000000001</v>
      </c>
      <c r="E230" s="47">
        <f>SUM(E231:E239)</f>
        <v>127</v>
      </c>
      <c r="F230" s="50">
        <f>SUM(F231:F239)</f>
        <v>179</v>
      </c>
      <c r="G230" s="46">
        <f>(SUM(G231:G240))/$G218</f>
        <v>0.22712739781519767</v>
      </c>
      <c r="H230" s="47">
        <f>SUM(H231:H240)</f>
        <v>13.112000000000002</v>
      </c>
      <c r="I230" s="47">
        <f>SUM(I231:I240)</f>
        <v>27.799999999999997</v>
      </c>
      <c r="J230" s="50">
        <f>SUM(J231:J240)</f>
        <v>41.799999999999997</v>
      </c>
      <c r="K230" s="43">
        <f>B230</f>
        <v>110</v>
      </c>
      <c r="L230" s="50">
        <f>K230*$L$3</f>
        <v>110</v>
      </c>
      <c r="M230" s="40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</row>
    <row r="231" ht="14.25" customHeight="1">
      <c r="A231" s="180" t="s">
        <v>27</v>
      </c>
      <c r="B231" s="185">
        <v>16</v>
      </c>
      <c r="C231" s="54">
        <f>D231*4+E231*9+F231*4</f>
        <v>522</v>
      </c>
      <c r="D231" s="55">
        <v>10</v>
      </c>
      <c r="E231" s="55">
        <v>30</v>
      </c>
      <c r="F231" s="56">
        <v>53</v>
      </c>
      <c r="G231" s="186">
        <f>C231*$B231/100</f>
        <v>83.519999999999996</v>
      </c>
      <c r="H231" s="187">
        <f>D231*$B231/100</f>
        <v>1.6000000000000001</v>
      </c>
      <c r="I231" s="187">
        <f>E231*$B231/100</f>
        <v>4.7999999999999998</v>
      </c>
      <c r="J231" s="60">
        <f>F231*$B231/100</f>
        <v>8.4800000000000004</v>
      </c>
      <c r="K231" s="186">
        <f>B231</f>
        <v>16</v>
      </c>
      <c r="L231" s="60">
        <f>K231*$L$3</f>
        <v>16</v>
      </c>
      <c r="M231" s="40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</row>
    <row r="232" ht="14.25" customHeight="1">
      <c r="A232" s="182" t="s">
        <v>25</v>
      </c>
      <c r="B232" s="185">
        <v>2</v>
      </c>
      <c r="C232" s="54">
        <f>D232*4+E232*9+F232*4</f>
        <v>0</v>
      </c>
      <c r="D232" s="63">
        <v>0</v>
      </c>
      <c r="E232" s="63">
        <v>0</v>
      </c>
      <c r="F232" s="64">
        <v>0</v>
      </c>
      <c r="G232" s="186">
        <f>C232*$B232/100</f>
        <v>0</v>
      </c>
      <c r="H232" s="187">
        <f>D232*$B232/100</f>
        <v>0</v>
      </c>
      <c r="I232" s="187">
        <f>E232*$B232/100</f>
        <v>0</v>
      </c>
      <c r="J232" s="60">
        <f>F232*$B232/100</f>
        <v>0</v>
      </c>
      <c r="K232" s="186">
        <f>B232</f>
        <v>2</v>
      </c>
      <c r="L232" s="60">
        <f>K232*$L$3</f>
        <v>2</v>
      </c>
      <c r="M232" s="40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</row>
    <row r="233" ht="14.25" customHeight="1">
      <c r="A233" s="182" t="s">
        <v>45</v>
      </c>
      <c r="B233" s="185">
        <v>12</v>
      </c>
      <c r="C233" s="54">
        <f>D233*4+E233*9+F233*4</f>
        <v>254.40000000000001</v>
      </c>
      <c r="D233" s="63">
        <v>2.6000000000000001</v>
      </c>
      <c r="E233" s="63">
        <v>0</v>
      </c>
      <c r="F233" s="64">
        <v>61</v>
      </c>
      <c r="G233" s="186">
        <f>C233*$B233/100</f>
        <v>30.528000000000002</v>
      </c>
      <c r="H233" s="187">
        <f>D233*$B233/100</f>
        <v>0.31200000000000006</v>
      </c>
      <c r="I233" s="187">
        <f>E233*$B233/100</f>
        <v>0</v>
      </c>
      <c r="J233" s="60">
        <f>F233*$B233/100</f>
        <v>7.3200000000000003</v>
      </c>
      <c r="K233" s="186">
        <f>B233</f>
        <v>12</v>
      </c>
      <c r="L233" s="60">
        <f>K233*$L$3</f>
        <v>12</v>
      </c>
      <c r="M233" s="40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</row>
    <row r="234" ht="14.25" customHeight="1">
      <c r="A234" s="182" t="s">
        <v>28</v>
      </c>
      <c r="B234" s="185">
        <v>20</v>
      </c>
      <c r="C234" s="54">
        <f>D234*4+E234*9+F234*4</f>
        <v>537</v>
      </c>
      <c r="D234" s="63">
        <v>15</v>
      </c>
      <c r="E234" s="63">
        <v>53</v>
      </c>
      <c r="F234" s="64">
        <v>0</v>
      </c>
      <c r="G234" s="186">
        <f>C234*$B234/100</f>
        <v>107.40000000000001</v>
      </c>
      <c r="H234" s="187">
        <f>D234*$B234/100</f>
        <v>3</v>
      </c>
      <c r="I234" s="187">
        <f>E234*$B234/100</f>
        <v>10.6</v>
      </c>
      <c r="J234" s="60">
        <f>F234*$B234/100</f>
        <v>0</v>
      </c>
      <c r="K234" s="186">
        <f>B234</f>
        <v>20</v>
      </c>
      <c r="L234" s="60">
        <f>K234*$L$3</f>
        <v>20</v>
      </c>
      <c r="M234" s="4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</row>
    <row r="235" ht="14.25" customHeight="1">
      <c r="A235" s="183" t="s">
        <v>29</v>
      </c>
      <c r="B235" s="185">
        <v>20</v>
      </c>
      <c r="C235" s="54">
        <f>D235*4+E235*9+F235*4</f>
        <v>342</v>
      </c>
      <c r="D235" s="63">
        <v>27</v>
      </c>
      <c r="E235" s="63">
        <v>26</v>
      </c>
      <c r="F235" s="64">
        <v>0</v>
      </c>
      <c r="G235" s="186">
        <f>C235*$B235/100</f>
        <v>68.400000000000006</v>
      </c>
      <c r="H235" s="187">
        <f>D235*$B235/100</f>
        <v>5.4000000000000004</v>
      </c>
      <c r="I235" s="187">
        <f>E235*$B235/100</f>
        <v>5.2000000000000002</v>
      </c>
      <c r="J235" s="60">
        <f>F235*$B235/100</f>
        <v>0</v>
      </c>
      <c r="K235" s="186">
        <f>B235</f>
        <v>20</v>
      </c>
      <c r="L235" s="60">
        <f>K235*$L$3</f>
        <v>20</v>
      </c>
      <c r="M235" s="40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</row>
    <row r="236" ht="14.25" customHeight="1">
      <c r="A236" s="211" t="s">
        <v>46</v>
      </c>
      <c r="B236" s="185">
        <v>40</v>
      </c>
      <c r="C236" s="54">
        <f>D236*4+E236*9+F236*4</f>
        <v>450</v>
      </c>
      <c r="D236" s="55">
        <v>7</v>
      </c>
      <c r="E236" s="55">
        <v>18</v>
      </c>
      <c r="F236" s="56">
        <v>65</v>
      </c>
      <c r="G236" s="186">
        <f>C236*$B236/100</f>
        <v>180</v>
      </c>
      <c r="H236" s="187">
        <f>D236*$B236/100</f>
        <v>2.7999999999999998</v>
      </c>
      <c r="I236" s="187">
        <f>E236*$B236/100</f>
        <v>7.2000000000000002</v>
      </c>
      <c r="J236" s="60">
        <f>F236*$B236/100</f>
        <v>26</v>
      </c>
      <c r="K236" s="186">
        <f>B236</f>
        <v>40</v>
      </c>
      <c r="L236" s="60">
        <f>K236*$L$3</f>
        <v>40</v>
      </c>
      <c r="M236" s="40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</row>
    <row r="237" ht="14.25" customHeight="1">
      <c r="A237" s="211"/>
      <c r="B237" s="185"/>
      <c r="C237" s="54">
        <f>D237*4+E237*9+F237*4</f>
        <v>0</v>
      </c>
      <c r="D237" s="63"/>
      <c r="E237" s="63"/>
      <c r="F237" s="64"/>
      <c r="G237" s="186">
        <f>C237*$B237/100</f>
        <v>0</v>
      </c>
      <c r="H237" s="187">
        <f>D237*$B237/100</f>
        <v>0</v>
      </c>
      <c r="I237" s="187">
        <f>E237*$B237/100</f>
        <v>0</v>
      </c>
      <c r="J237" s="60">
        <f>F237*$B237/100</f>
        <v>0</v>
      </c>
      <c r="K237" s="186">
        <f>B237</f>
        <v>0</v>
      </c>
      <c r="L237" s="60">
        <f>K237*$L$3</f>
        <v>0</v>
      </c>
      <c r="M237" s="40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</row>
    <row r="238" ht="14.25" customHeight="1">
      <c r="A238" s="211"/>
      <c r="B238" s="185"/>
      <c r="C238" s="54">
        <f>D238*4+E238*9+F238*4</f>
        <v>0</v>
      </c>
      <c r="D238" s="63"/>
      <c r="E238" s="63"/>
      <c r="F238" s="64"/>
      <c r="G238" s="186">
        <f>C238*$B238/100</f>
        <v>0</v>
      </c>
      <c r="H238" s="187">
        <f>D238*$B238/100</f>
        <v>0</v>
      </c>
      <c r="I238" s="187">
        <f>E238*$B238/100</f>
        <v>0</v>
      </c>
      <c r="J238" s="60">
        <f>F238*$B238/100</f>
        <v>0</v>
      </c>
      <c r="K238" s="186">
        <f>B238</f>
        <v>0</v>
      </c>
      <c r="L238" s="60">
        <f>K238*$L$3</f>
        <v>0</v>
      </c>
      <c r="M238" s="40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</row>
    <row r="239" ht="14.25" customHeight="1">
      <c r="A239" s="211"/>
      <c r="B239" s="185"/>
      <c r="C239" s="54">
        <f>D239*4+E239*9+F239*4</f>
        <v>0</v>
      </c>
      <c r="D239" s="63"/>
      <c r="E239" s="63"/>
      <c r="F239" s="64"/>
      <c r="G239" s="186">
        <f>C239*$B239/100</f>
        <v>0</v>
      </c>
      <c r="H239" s="187">
        <f>D239*$B239/100</f>
        <v>0</v>
      </c>
      <c r="I239" s="187">
        <f>E239*$B239/100</f>
        <v>0</v>
      </c>
      <c r="J239" s="60">
        <f>F239*$B239/100</f>
        <v>0</v>
      </c>
      <c r="K239" s="186">
        <f>B239</f>
        <v>0</v>
      </c>
      <c r="L239" s="60">
        <f>K239*$L$3</f>
        <v>0</v>
      </c>
      <c r="M239" s="40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ht="14.25" customHeight="1">
      <c r="A240" s="211"/>
      <c r="B240" s="185"/>
      <c r="C240" s="54">
        <f>D240*4+E240*9+F240*4</f>
        <v>0</v>
      </c>
      <c r="D240" s="63"/>
      <c r="E240" s="63"/>
      <c r="F240" s="64"/>
      <c r="G240" s="186">
        <f>C240*$B240/100</f>
        <v>0</v>
      </c>
      <c r="H240" s="187">
        <f>D240*$B240/100</f>
        <v>0</v>
      </c>
      <c r="I240" s="187">
        <f>E240*$B240/100</f>
        <v>0</v>
      </c>
      <c r="J240" s="60">
        <f>F240*$B240/100</f>
        <v>0</v>
      </c>
      <c r="K240" s="186">
        <f>B240</f>
        <v>0</v>
      </c>
      <c r="L240" s="60">
        <f>K240*$L$3</f>
        <v>0</v>
      </c>
      <c r="M240" s="40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</row>
    <row r="241" ht="14.25" customHeight="1">
      <c r="A241" s="177" t="s">
        <v>31</v>
      </c>
      <c r="B241" s="210">
        <f>SUM(B242:B246)</f>
        <v>90</v>
      </c>
      <c r="C241" s="43">
        <f>SUM(C242:C246)</f>
        <v>758</v>
      </c>
      <c r="D241" s="47">
        <f>SUM(D242:D246)</f>
        <v>3.5</v>
      </c>
      <c r="E241" s="47">
        <f>SUM(E242:E246)</f>
        <v>20</v>
      </c>
      <c r="F241" s="50">
        <f>SUM(F242:F246)</f>
        <v>141</v>
      </c>
      <c r="G241" s="46">
        <f>(SUM(G242:G246))/$G218</f>
        <v>0.1676452417852381</v>
      </c>
      <c r="H241" s="47">
        <f>SUM(H242:H246)</f>
        <v>1.7</v>
      </c>
      <c r="I241" s="47">
        <f>SUM(I242:I246)</f>
        <v>10</v>
      </c>
      <c r="J241" s="50">
        <f>SUM(J242:J246)</f>
        <v>62.5</v>
      </c>
      <c r="K241" s="43">
        <f>B241</f>
        <v>90</v>
      </c>
      <c r="L241" s="50">
        <f>K241*$L$3</f>
        <v>90</v>
      </c>
      <c r="M241" s="40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</row>
    <row r="242" ht="14.25" customHeight="1">
      <c r="A242" s="211" t="s">
        <v>47</v>
      </c>
      <c r="B242" s="185">
        <v>50</v>
      </c>
      <c r="C242" s="54">
        <f>D242*4+E242*9+F242*4</f>
        <v>436</v>
      </c>
      <c r="D242" s="63">
        <v>3</v>
      </c>
      <c r="E242" s="63">
        <v>20</v>
      </c>
      <c r="F242" s="64">
        <v>61</v>
      </c>
      <c r="G242" s="186">
        <f>C242*$B242/100</f>
        <v>218</v>
      </c>
      <c r="H242" s="187">
        <f>D242*$B242/100</f>
        <v>1.5</v>
      </c>
      <c r="I242" s="187">
        <f>E242*$B242/100</f>
        <v>10</v>
      </c>
      <c r="J242" s="60">
        <f>F242*$B242/100</f>
        <v>30.5</v>
      </c>
      <c r="K242" s="186">
        <f>B242</f>
        <v>50</v>
      </c>
      <c r="L242" s="60">
        <f>K242*$L$3</f>
        <v>50</v>
      </c>
      <c r="M242" s="40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ht="14.25" customHeight="1">
      <c r="A243" s="211" t="s">
        <v>30</v>
      </c>
      <c r="B243" s="185">
        <v>40</v>
      </c>
      <c r="C243" s="54">
        <f>D243*4+E243*9+F243*4</f>
        <v>322</v>
      </c>
      <c r="D243" s="63">
        <v>0.5</v>
      </c>
      <c r="E243" s="63">
        <v>0</v>
      </c>
      <c r="F243" s="64">
        <v>80</v>
      </c>
      <c r="G243" s="186">
        <f>C243*$B243/100</f>
        <v>128.80000000000001</v>
      </c>
      <c r="H243" s="187">
        <f>D243*$B243/100</f>
        <v>0.20000000000000001</v>
      </c>
      <c r="I243" s="187">
        <f>E243*$B243/100</f>
        <v>0</v>
      </c>
      <c r="J243" s="60">
        <f>F243*$B243/100</f>
        <v>32</v>
      </c>
      <c r="K243" s="186">
        <f>B243</f>
        <v>40</v>
      </c>
      <c r="L243" s="60">
        <f>K243*$L$3</f>
        <v>40</v>
      </c>
      <c r="M243" s="40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</row>
    <row r="244" ht="14.25" customHeight="1">
      <c r="A244" s="211"/>
      <c r="B244" s="185"/>
      <c r="C244" s="54">
        <f>D244*4+E244*9+F244*4</f>
        <v>0</v>
      </c>
      <c r="D244" s="55"/>
      <c r="E244" s="55"/>
      <c r="F244" s="56"/>
      <c r="G244" s="186">
        <f>C244*$B244/100</f>
        <v>0</v>
      </c>
      <c r="H244" s="187">
        <f>D244*$B244/100</f>
        <v>0</v>
      </c>
      <c r="I244" s="187">
        <f>E244*$B244/100</f>
        <v>0</v>
      </c>
      <c r="J244" s="60">
        <f>F244*$B244/100</f>
        <v>0</v>
      </c>
      <c r="K244" s="186">
        <f>B244</f>
        <v>0</v>
      </c>
      <c r="L244" s="60">
        <f>K244*$L$3</f>
        <v>0</v>
      </c>
      <c r="M244" s="40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</row>
    <row r="245" ht="14.25" customHeight="1">
      <c r="A245" s="211"/>
      <c r="B245" s="185"/>
      <c r="C245" s="54">
        <f>D245*4+E245*9+F245*4</f>
        <v>0</v>
      </c>
      <c r="D245" s="55"/>
      <c r="E245" s="55"/>
      <c r="F245" s="56"/>
      <c r="G245" s="186">
        <f>C245*$B245/100</f>
        <v>0</v>
      </c>
      <c r="H245" s="187">
        <f>D245*$B245/100</f>
        <v>0</v>
      </c>
      <c r="I245" s="187">
        <f>E245*$B245/100</f>
        <v>0</v>
      </c>
      <c r="J245" s="60">
        <f>F245*$B245/100</f>
        <v>0</v>
      </c>
      <c r="K245" s="186">
        <f>B245</f>
        <v>0</v>
      </c>
      <c r="L245" s="60">
        <f>K245*$L$3</f>
        <v>0</v>
      </c>
      <c r="M245" s="40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</row>
    <row r="246" ht="14.25" customHeight="1">
      <c r="A246" s="211"/>
      <c r="B246" s="185"/>
      <c r="C246" s="54">
        <f>D246*4+E246*9+F246*4</f>
        <v>0</v>
      </c>
      <c r="D246" s="63"/>
      <c r="E246" s="63"/>
      <c r="F246" s="64"/>
      <c r="G246" s="186">
        <f>C246*$B246/100</f>
        <v>0</v>
      </c>
      <c r="H246" s="187">
        <f>D246*$B246/100</f>
        <v>0</v>
      </c>
      <c r="I246" s="187">
        <f>E246*$B246/100</f>
        <v>0</v>
      </c>
      <c r="J246" s="60">
        <f>F246*$B246/100</f>
        <v>0</v>
      </c>
      <c r="K246" s="186">
        <f>B246</f>
        <v>0</v>
      </c>
      <c r="L246" s="60">
        <f>K246*$L$3</f>
        <v>0</v>
      </c>
      <c r="M246" s="40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</row>
    <row r="247" ht="14.25" customHeight="1">
      <c r="A247" s="177" t="s">
        <v>48</v>
      </c>
      <c r="B247" s="210">
        <f>SUM(B248:B257)</f>
        <v>208</v>
      </c>
      <c r="C247" s="43">
        <f>SUM(C248:C257)</f>
        <v>2142.4000000000001</v>
      </c>
      <c r="D247" s="47">
        <f>SUM(D248:D257)</f>
        <v>138.09999999999999</v>
      </c>
      <c r="E247" s="47">
        <f>SUM(E248:E257)</f>
        <v>82</v>
      </c>
      <c r="F247" s="50">
        <f>SUM(F248:F257)</f>
        <v>213</v>
      </c>
      <c r="G247" s="46">
        <f>(SUM(G248:G257))/$G218</f>
        <v>0.33216187917360745</v>
      </c>
      <c r="H247" s="47">
        <f>SUM(H248:H257)</f>
        <v>35.312000000000005</v>
      </c>
      <c r="I247" s="47">
        <f>SUM(I248:I257)</f>
        <v>18.199999999999999</v>
      </c>
      <c r="J247" s="50">
        <f>SUM(J248:J257)</f>
        <v>95.52000000000001</v>
      </c>
      <c r="K247" s="43">
        <f>B247</f>
        <v>208</v>
      </c>
      <c r="L247" s="50">
        <f>K247*$L$3</f>
        <v>208</v>
      </c>
      <c r="M247" s="40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</row>
    <row r="248" ht="14.25" customHeight="1">
      <c r="A248" s="180" t="s">
        <v>49</v>
      </c>
      <c r="B248" s="185">
        <v>80</v>
      </c>
      <c r="C248" s="54">
        <f>D248*4+E248*9+F248*4</f>
        <v>359</v>
      </c>
      <c r="D248" s="55">
        <v>13</v>
      </c>
      <c r="E248" s="55">
        <v>3</v>
      </c>
      <c r="F248" s="56">
        <v>70</v>
      </c>
      <c r="G248" s="186">
        <f>C248*$B248/100</f>
        <v>287.19999999999999</v>
      </c>
      <c r="H248" s="187">
        <f>D248*$B248/100</f>
        <v>10.4</v>
      </c>
      <c r="I248" s="187">
        <f>E248*$B248/100</f>
        <v>2.3999999999999999</v>
      </c>
      <c r="J248" s="60">
        <f>F248*$B248/100</f>
        <v>56</v>
      </c>
      <c r="K248" s="186">
        <f>B248</f>
        <v>80</v>
      </c>
      <c r="L248" s="60">
        <f>K248*$L$3</f>
        <v>80</v>
      </c>
      <c r="M248" s="40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</row>
    <row r="249" ht="14.25" customHeight="1">
      <c r="A249" s="182" t="s">
        <v>50</v>
      </c>
      <c r="B249" s="185">
        <v>20</v>
      </c>
      <c r="C249" s="54">
        <f>D249*4+E249*9+F249*4</f>
        <v>320</v>
      </c>
      <c r="D249" s="63">
        <v>80</v>
      </c>
      <c r="E249" s="63">
        <v>0</v>
      </c>
      <c r="F249" s="64">
        <v>0</v>
      </c>
      <c r="G249" s="186">
        <f>C249*$B249/100</f>
        <v>64</v>
      </c>
      <c r="H249" s="187">
        <f>D249*$B249/100</f>
        <v>16</v>
      </c>
      <c r="I249" s="187">
        <f>E249*$B249/100</f>
        <v>0</v>
      </c>
      <c r="J249" s="60">
        <f>F249*$B249/100</f>
        <v>0</v>
      </c>
      <c r="K249" s="186">
        <f>B249</f>
        <v>20</v>
      </c>
      <c r="L249" s="60">
        <f>K249*$L$3</f>
        <v>20</v>
      </c>
      <c r="M249" s="40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</row>
    <row r="250" ht="14.25" customHeight="1">
      <c r="A250" s="182" t="s">
        <v>51</v>
      </c>
      <c r="B250" s="185">
        <v>10</v>
      </c>
      <c r="C250" s="54">
        <f>D250*4+E250*9+F250*4</f>
        <v>8</v>
      </c>
      <c r="D250" s="63">
        <v>0</v>
      </c>
      <c r="E250" s="63">
        <v>0</v>
      </c>
      <c r="F250" s="64">
        <v>2</v>
      </c>
      <c r="G250" s="186">
        <f>C250*$B250/100</f>
        <v>0.80000000000000004</v>
      </c>
      <c r="H250" s="187">
        <f>D250*$B250/100</f>
        <v>0</v>
      </c>
      <c r="I250" s="187">
        <f>E250*$B250/100</f>
        <v>0</v>
      </c>
      <c r="J250" s="60">
        <f>F250*$B250/100</f>
        <v>0.20000000000000001</v>
      </c>
      <c r="K250" s="186">
        <f>B250</f>
        <v>10</v>
      </c>
      <c r="L250" s="60">
        <f>K250*$L$3</f>
        <v>10</v>
      </c>
      <c r="M250" s="40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</row>
    <row r="251" ht="14.25" customHeight="1">
      <c r="A251" s="182" t="s">
        <v>45</v>
      </c>
      <c r="B251" s="185">
        <v>12</v>
      </c>
      <c r="C251" s="54">
        <f>D251*4+E251*9+F251*4</f>
        <v>254.40000000000001</v>
      </c>
      <c r="D251" s="63">
        <v>2.6000000000000001</v>
      </c>
      <c r="E251" s="63">
        <v>0</v>
      </c>
      <c r="F251" s="64">
        <v>61</v>
      </c>
      <c r="G251" s="186">
        <f>C251*$B251/100</f>
        <v>30.528000000000002</v>
      </c>
      <c r="H251" s="187">
        <f>D251*$B251/100</f>
        <v>0.31200000000000006</v>
      </c>
      <c r="I251" s="187">
        <f>E251*$B251/100</f>
        <v>0</v>
      </c>
      <c r="J251" s="60">
        <f>F251*$B251/100</f>
        <v>7.3200000000000003</v>
      </c>
      <c r="K251" s="186">
        <f>B251</f>
        <v>12</v>
      </c>
      <c r="L251" s="60">
        <f>K251*$L$3</f>
        <v>12</v>
      </c>
      <c r="M251" s="40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</row>
    <row r="252" ht="14.25" customHeight="1">
      <c r="A252" s="182" t="s">
        <v>29</v>
      </c>
      <c r="B252" s="185">
        <v>20</v>
      </c>
      <c r="C252" s="54">
        <f>D252*4+E252*9+F252*4</f>
        <v>342</v>
      </c>
      <c r="D252" s="63">
        <v>27</v>
      </c>
      <c r="E252" s="63">
        <v>26</v>
      </c>
      <c r="F252" s="64">
        <v>0</v>
      </c>
      <c r="G252" s="186">
        <f>C252*$B252/100</f>
        <v>68.400000000000006</v>
      </c>
      <c r="H252" s="187">
        <f>D252*$B252/100</f>
        <v>5.4000000000000004</v>
      </c>
      <c r="I252" s="187">
        <f>E252*$B252/100</f>
        <v>5.2000000000000002</v>
      </c>
      <c r="J252" s="60">
        <f>F252*$B252/100</f>
        <v>0</v>
      </c>
      <c r="K252" s="186">
        <f>B252</f>
        <v>20</v>
      </c>
      <c r="L252" s="60">
        <f>K252*$L$3</f>
        <v>20</v>
      </c>
      <c r="M252" s="40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</row>
    <row r="253" ht="14.25" customHeight="1">
      <c r="A253" s="183" t="s">
        <v>28</v>
      </c>
      <c r="B253" s="185">
        <v>20</v>
      </c>
      <c r="C253" s="54">
        <f>D253*4+E253*9+F253*4</f>
        <v>537</v>
      </c>
      <c r="D253" s="63">
        <v>15</v>
      </c>
      <c r="E253" s="63">
        <v>53</v>
      </c>
      <c r="F253" s="64">
        <v>0</v>
      </c>
      <c r="G253" s="186">
        <f>C253*$B253/100</f>
        <v>107.40000000000001</v>
      </c>
      <c r="H253" s="187">
        <f>D253*$B253/100</f>
        <v>3</v>
      </c>
      <c r="I253" s="187">
        <f>E253*$B253/100</f>
        <v>10.6</v>
      </c>
      <c r="J253" s="60">
        <f>F253*$B253/100</f>
        <v>0</v>
      </c>
      <c r="K253" s="186">
        <f>B253</f>
        <v>20</v>
      </c>
      <c r="L253" s="60">
        <f>K253*$L$3</f>
        <v>20</v>
      </c>
      <c r="M253" s="40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</row>
    <row r="254" ht="14.25" customHeight="1">
      <c r="A254" s="211" t="s">
        <v>30</v>
      </c>
      <c r="B254" s="185">
        <v>40</v>
      </c>
      <c r="C254" s="54">
        <f>D254*4+E254*9+F254*4</f>
        <v>322</v>
      </c>
      <c r="D254" s="63">
        <v>0.5</v>
      </c>
      <c r="E254" s="63">
        <v>0</v>
      </c>
      <c r="F254" s="64">
        <v>80</v>
      </c>
      <c r="G254" s="186">
        <f>C254*$B254/100</f>
        <v>128.80000000000001</v>
      </c>
      <c r="H254" s="187">
        <f>D254*$B254/100</f>
        <v>0.20000000000000001</v>
      </c>
      <c r="I254" s="187">
        <f>E254*$B254/100</f>
        <v>0</v>
      </c>
      <c r="J254" s="60">
        <f>F254*$B254/100</f>
        <v>32</v>
      </c>
      <c r="K254" s="186">
        <f>B254</f>
        <v>40</v>
      </c>
      <c r="L254" s="60">
        <f>K254*$L$3</f>
        <v>40</v>
      </c>
      <c r="M254" s="40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ht="14.25" customHeight="1">
      <c r="A255" s="180" t="s">
        <v>25</v>
      </c>
      <c r="B255" s="185">
        <v>2</v>
      </c>
      <c r="C255" s="54">
        <f>D255*4+E255*9+F255*4</f>
        <v>0</v>
      </c>
      <c r="D255" s="63">
        <v>0</v>
      </c>
      <c r="E255" s="63">
        <v>0</v>
      </c>
      <c r="F255" s="64">
        <v>0</v>
      </c>
      <c r="G255" s="186">
        <f>C255*$B255/100</f>
        <v>0</v>
      </c>
      <c r="H255" s="187">
        <f>D255*$B255/100</f>
        <v>0</v>
      </c>
      <c r="I255" s="187">
        <f>E255*$B255/100</f>
        <v>0</v>
      </c>
      <c r="J255" s="60">
        <f>F255*$B255/100</f>
        <v>0</v>
      </c>
      <c r="K255" s="186">
        <f>B255</f>
        <v>2</v>
      </c>
      <c r="L255" s="60">
        <f>K255*$L$3</f>
        <v>2</v>
      </c>
      <c r="M255" s="40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</row>
    <row r="256" ht="14.25" customHeight="1">
      <c r="A256" s="182" t="s">
        <v>36</v>
      </c>
      <c r="B256" s="185">
        <v>2</v>
      </c>
      <c r="C256" s="54">
        <f>D256*4+E256*9+F256*4</f>
        <v>0</v>
      </c>
      <c r="D256" s="63">
        <v>0</v>
      </c>
      <c r="E256" s="63">
        <v>0</v>
      </c>
      <c r="F256" s="64">
        <v>0</v>
      </c>
      <c r="G256" s="186">
        <f>C256*$B256/100</f>
        <v>0</v>
      </c>
      <c r="H256" s="187">
        <f>D256*$B256/100</f>
        <v>0</v>
      </c>
      <c r="I256" s="187">
        <f>E256*$B256/100</f>
        <v>0</v>
      </c>
      <c r="J256" s="60">
        <f>F256*$B256/100</f>
        <v>0</v>
      </c>
      <c r="K256" s="186">
        <f>B256</f>
        <v>2</v>
      </c>
      <c r="L256" s="60">
        <f>K256*$L$3</f>
        <v>2</v>
      </c>
      <c r="M256" s="40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</row>
    <row r="257" ht="14.25" customHeight="1">
      <c r="A257" s="183" t="s">
        <v>37</v>
      </c>
      <c r="B257" s="185">
        <v>2</v>
      </c>
      <c r="C257" s="54">
        <f>D257*4+E257*9+F257*4</f>
        <v>0</v>
      </c>
      <c r="D257" s="63">
        <v>0</v>
      </c>
      <c r="E257" s="63">
        <v>0</v>
      </c>
      <c r="F257" s="193">
        <v>0</v>
      </c>
      <c r="G257" s="195">
        <f>C257*$B257/100</f>
        <v>0</v>
      </c>
      <c r="H257" s="187">
        <f>D257*$B257/100</f>
        <v>0</v>
      </c>
      <c r="I257" s="187">
        <f>E257*$B257/100</f>
        <v>0</v>
      </c>
      <c r="J257" s="60">
        <f>F257*$B257/100</f>
        <v>0</v>
      </c>
      <c r="K257" s="195">
        <f>B257</f>
        <v>2</v>
      </c>
      <c r="L257" s="212">
        <f>K257*$L$3</f>
        <v>2</v>
      </c>
      <c r="M257" s="40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</row>
    <row r="258" ht="14.25" customHeight="1">
      <c r="A258" s="213"/>
      <c r="B258" s="213"/>
      <c r="C258" s="213"/>
      <c r="D258" s="213"/>
      <c r="E258" s="214"/>
      <c r="F258" s="200" t="s">
        <v>38</v>
      </c>
      <c r="G258" s="201"/>
      <c r="H258" s="202">
        <f>ROUND(H218/(($H218+$I218+$J218)/6),2)</f>
        <v>0.96999999999999997</v>
      </c>
      <c r="I258" s="202">
        <f>ROUND(I218/(($H218+$I218+$J218)/6),2)</f>
        <v>1.1400000000000001</v>
      </c>
      <c r="J258" s="203">
        <f>ROUND(J218/(($H218+$I218+$J218)/6),2)</f>
        <v>3.8900000000000001</v>
      </c>
      <c r="K258" s="204" t="s">
        <v>39</v>
      </c>
      <c r="L258" s="205"/>
      <c r="M258" s="40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</row>
    <row r="259" ht="14.25" customHeight="1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40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</row>
    <row r="260" ht="14.25" customHeight="1">
      <c r="A260" s="216" t="s">
        <v>68</v>
      </c>
      <c r="B260" s="217">
        <f>SUM(B261,B272,B283,B289)</f>
        <v>591</v>
      </c>
      <c r="C260" s="109">
        <f>SUM(C261,C272,C283,C289)</f>
        <v>7047.2000000000007</v>
      </c>
      <c r="D260" s="107">
        <f>SUM(D261,D272,D283,D289)</f>
        <v>283.29999999999995</v>
      </c>
      <c r="E260" s="107">
        <f>SUM(E261,E272,E283,E289)</f>
        <v>330</v>
      </c>
      <c r="F260" s="218">
        <f>SUM(F261,F272,F283,F289)</f>
        <v>736</v>
      </c>
      <c r="G260" s="109">
        <f>SUM(G262:G271,G273:G282,G284:G288,G290:G299)</f>
        <v>2303.9740000000002</v>
      </c>
      <c r="H260" s="107">
        <f>SUM(H261,H272,H283,H289)</f>
        <v>75.475999999999999</v>
      </c>
      <c r="I260" s="107">
        <f>SUM(I261,I272,I283,I289)</f>
        <v>84.629999999999995</v>
      </c>
      <c r="J260" s="218">
        <f>SUM(J261,J272,J283,J289)</f>
        <v>310.10000000000002</v>
      </c>
      <c r="K260" s="109">
        <f>B260</f>
        <v>591</v>
      </c>
      <c r="L260" s="111">
        <f>K260*$L$3</f>
        <v>591</v>
      </c>
      <c r="M260" s="40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</row>
    <row r="261" ht="14.25" customHeight="1">
      <c r="A261" s="219" t="s">
        <v>53</v>
      </c>
      <c r="B261" s="220">
        <f>SUM(B262:B271)</f>
        <v>204</v>
      </c>
      <c r="C261" s="114">
        <f>SUM(C262:C271)</f>
        <v>2175.4000000000001</v>
      </c>
      <c r="D261" s="118">
        <f>SUM(D262:D271)</f>
        <v>68.099999999999994</v>
      </c>
      <c r="E261" s="118">
        <f>SUM(E262:E271)</f>
        <v>75</v>
      </c>
      <c r="F261" s="121">
        <f>SUM(F262:F271)</f>
        <v>307</v>
      </c>
      <c r="G261" s="117">
        <f>(SUM(G262:G271))/$G260</f>
        <v>0.3152934885549924</v>
      </c>
      <c r="H261" s="118">
        <f>SUM(H262:H271)</f>
        <v>16.312000000000001</v>
      </c>
      <c r="I261" s="118">
        <f>SUM(I262:I271)</f>
        <v>19.899999999999999</v>
      </c>
      <c r="J261" s="121">
        <f>SUM(J262:J271)</f>
        <v>120.52</v>
      </c>
      <c r="K261" s="114">
        <f>B261</f>
        <v>204</v>
      </c>
      <c r="L261" s="121">
        <f>K261*$L$3</f>
        <v>204</v>
      </c>
      <c r="M261" s="40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</row>
    <row r="262" ht="14.25" customHeight="1">
      <c r="A262" s="221" t="s">
        <v>54</v>
      </c>
      <c r="B262" s="222">
        <v>70</v>
      </c>
      <c r="C262" s="54">
        <f>D262*4+E262*9+F262*4</f>
        <v>331</v>
      </c>
      <c r="D262" s="55">
        <v>9</v>
      </c>
      <c r="E262" s="55">
        <v>3</v>
      </c>
      <c r="F262" s="56">
        <v>67</v>
      </c>
      <c r="G262" s="223">
        <f>C262*$B262/100</f>
        <v>231.69999999999999</v>
      </c>
      <c r="H262" s="224">
        <f>D262*$B262/100</f>
        <v>6.2999999999999998</v>
      </c>
      <c r="I262" s="224">
        <f>E262*$B262/100</f>
        <v>2.1000000000000001</v>
      </c>
      <c r="J262" s="128">
        <f>F262*$B262/100</f>
        <v>46.899999999999999</v>
      </c>
      <c r="K262" s="223">
        <f>B262</f>
        <v>70</v>
      </c>
      <c r="L262" s="128">
        <f>K262*$L$3</f>
        <v>70</v>
      </c>
      <c r="M262" s="40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</row>
    <row r="263" ht="14.25" customHeight="1">
      <c r="A263" s="225" t="s">
        <v>42</v>
      </c>
      <c r="B263" s="222">
        <v>10</v>
      </c>
      <c r="C263" s="54">
        <f>D263*4+E263*9+F263*4</f>
        <v>490</v>
      </c>
      <c r="D263" s="63">
        <v>26</v>
      </c>
      <c r="E263" s="63">
        <v>26</v>
      </c>
      <c r="F263" s="64">
        <v>38</v>
      </c>
      <c r="G263" s="223">
        <f>C263*$B263/100</f>
        <v>49</v>
      </c>
      <c r="H263" s="224">
        <f>D263*$B263/100</f>
        <v>2.6000000000000001</v>
      </c>
      <c r="I263" s="224">
        <f>E263*$B263/100</f>
        <v>2.6000000000000001</v>
      </c>
      <c r="J263" s="128">
        <f>F263*$B263/100</f>
        <v>3.7999999999999998</v>
      </c>
      <c r="K263" s="223">
        <f>B263</f>
        <v>10</v>
      </c>
      <c r="L263" s="128">
        <f>K263*$L$3</f>
        <v>10</v>
      </c>
      <c r="M263" s="40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</row>
    <row r="264" ht="14.25" customHeight="1">
      <c r="A264" s="225" t="s">
        <v>45</v>
      </c>
      <c r="B264" s="222">
        <v>12</v>
      </c>
      <c r="C264" s="54">
        <f>D264*4+E264*9+F264*4</f>
        <v>254.40000000000001</v>
      </c>
      <c r="D264" s="63">
        <v>2.6000000000000001</v>
      </c>
      <c r="E264" s="63">
        <v>0</v>
      </c>
      <c r="F264" s="64">
        <v>61</v>
      </c>
      <c r="G264" s="223">
        <f>C264*$B264/100</f>
        <v>30.528000000000002</v>
      </c>
      <c r="H264" s="224">
        <f>D264*$B264/100</f>
        <v>0.31200000000000006</v>
      </c>
      <c r="I264" s="224">
        <f>E264*$B264/100</f>
        <v>0</v>
      </c>
      <c r="J264" s="128">
        <f>F264*$B264/100</f>
        <v>7.3200000000000003</v>
      </c>
      <c r="K264" s="223">
        <f>B264</f>
        <v>12</v>
      </c>
      <c r="L264" s="128">
        <f>K264*$L$3</f>
        <v>12</v>
      </c>
      <c r="M264" s="40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</row>
    <row r="265" ht="14.25" customHeight="1">
      <c r="A265" s="226" t="s">
        <v>29</v>
      </c>
      <c r="B265" s="222">
        <v>20</v>
      </c>
      <c r="C265" s="54">
        <f>D265*4+E265*9+F265*4</f>
        <v>342</v>
      </c>
      <c r="D265" s="63">
        <v>27</v>
      </c>
      <c r="E265" s="63">
        <v>26</v>
      </c>
      <c r="F265" s="64">
        <v>0</v>
      </c>
      <c r="G265" s="223">
        <f>C265*$B265/100</f>
        <v>68.400000000000006</v>
      </c>
      <c r="H265" s="224">
        <f>D265*$B265/100</f>
        <v>5.4000000000000004</v>
      </c>
      <c r="I265" s="224">
        <f>E265*$B265/100</f>
        <v>5.2000000000000002</v>
      </c>
      <c r="J265" s="128">
        <f>F265*$B265/100</f>
        <v>0</v>
      </c>
      <c r="K265" s="223">
        <f>B265</f>
        <v>20</v>
      </c>
      <c r="L265" s="128">
        <f>K265*$L$3</f>
        <v>20</v>
      </c>
      <c r="M265" s="40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</row>
    <row r="266" ht="14.25" customHeight="1">
      <c r="A266" s="227" t="s">
        <v>47</v>
      </c>
      <c r="B266" s="222">
        <v>50</v>
      </c>
      <c r="C266" s="54">
        <f>D266*4+E266*9+F266*4</f>
        <v>436</v>
      </c>
      <c r="D266" s="63">
        <v>3</v>
      </c>
      <c r="E266" s="63">
        <v>20</v>
      </c>
      <c r="F266" s="64">
        <v>61</v>
      </c>
      <c r="G266" s="223">
        <f>C266*$B266/100</f>
        <v>218</v>
      </c>
      <c r="H266" s="224">
        <f>D266*$B266/100</f>
        <v>1.5</v>
      </c>
      <c r="I266" s="224">
        <f>E266*$B266/100</f>
        <v>10</v>
      </c>
      <c r="J266" s="128">
        <f>F266*$B266/100</f>
        <v>30.5</v>
      </c>
      <c r="K266" s="223">
        <f>B266</f>
        <v>50</v>
      </c>
      <c r="L266" s="128">
        <f>K266*$L$3</f>
        <v>50</v>
      </c>
      <c r="M266" s="40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</row>
    <row r="267" ht="14.25" customHeight="1">
      <c r="A267" s="228" t="s">
        <v>25</v>
      </c>
      <c r="B267" s="222">
        <v>2</v>
      </c>
      <c r="C267" s="54">
        <f>D267*4+E267*9+F267*4</f>
        <v>0</v>
      </c>
      <c r="D267" s="63">
        <v>0</v>
      </c>
      <c r="E267" s="63">
        <v>0</v>
      </c>
      <c r="F267" s="64">
        <v>0</v>
      </c>
      <c r="G267" s="223">
        <f>C267*$B267/100</f>
        <v>0</v>
      </c>
      <c r="H267" s="224">
        <f>D267*$B267/100</f>
        <v>0</v>
      </c>
      <c r="I267" s="224">
        <f>E267*$B267/100</f>
        <v>0</v>
      </c>
      <c r="J267" s="128">
        <f>F267*$B267/100</f>
        <v>0</v>
      </c>
      <c r="K267" s="223">
        <f>B267</f>
        <v>2</v>
      </c>
      <c r="L267" s="128">
        <f>K267*$L$3</f>
        <v>2</v>
      </c>
      <c r="M267" s="40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</row>
    <row r="268" ht="14.25" customHeight="1">
      <c r="A268" s="211" t="s">
        <v>30</v>
      </c>
      <c r="B268" s="185">
        <v>40</v>
      </c>
      <c r="C268" s="54">
        <f>D268*4+E268*9+F268*4</f>
        <v>322</v>
      </c>
      <c r="D268" s="63">
        <v>0.5</v>
      </c>
      <c r="E268" s="63">
        <v>0</v>
      </c>
      <c r="F268" s="64">
        <v>80</v>
      </c>
      <c r="G268" s="223">
        <f>C268*$B268/100</f>
        <v>128.80000000000001</v>
      </c>
      <c r="H268" s="224">
        <f>D268*$B268/100</f>
        <v>0.20000000000000001</v>
      </c>
      <c r="I268" s="224">
        <f>E268*$B268/100</f>
        <v>0</v>
      </c>
      <c r="J268" s="128">
        <f>F268*$B268/100</f>
        <v>32</v>
      </c>
      <c r="K268" s="223">
        <f>B268</f>
        <v>40</v>
      </c>
      <c r="L268" s="128">
        <f>K268*$L$3</f>
        <v>40</v>
      </c>
      <c r="M268" s="40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</row>
    <row r="269" ht="14.25" customHeight="1">
      <c r="A269" s="227"/>
      <c r="B269" s="222"/>
      <c r="C269" s="54">
        <f>D269*4+E269*9+F269*4</f>
        <v>0</v>
      </c>
      <c r="D269" s="63"/>
      <c r="E269" s="63"/>
      <c r="F269" s="64"/>
      <c r="G269" s="223">
        <f>C269*$B269/100</f>
        <v>0</v>
      </c>
      <c r="H269" s="224">
        <f>D269*$B269/100</f>
        <v>0</v>
      </c>
      <c r="I269" s="224">
        <f>E269*$B269/100</f>
        <v>0</v>
      </c>
      <c r="J269" s="128">
        <f>F269*$B269/100</f>
        <v>0</v>
      </c>
      <c r="K269" s="223">
        <f>B269</f>
        <v>0</v>
      </c>
      <c r="L269" s="128">
        <f>K269*$L$3</f>
        <v>0</v>
      </c>
      <c r="M269" s="40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ht="14.25" customHeight="1">
      <c r="A270" s="227"/>
      <c r="B270" s="222"/>
      <c r="C270" s="54">
        <f>D270*4+E270*9+F270*4</f>
        <v>0</v>
      </c>
      <c r="D270" s="63"/>
      <c r="E270" s="63"/>
      <c r="F270" s="64"/>
      <c r="G270" s="223">
        <f>C270*$B270/100</f>
        <v>0</v>
      </c>
      <c r="H270" s="224">
        <f>D270*$B270/100</f>
        <v>0</v>
      </c>
      <c r="I270" s="224">
        <f>E270*$B270/100</f>
        <v>0</v>
      </c>
      <c r="J270" s="128">
        <f>F270*$B270/100</f>
        <v>0</v>
      </c>
      <c r="K270" s="223">
        <f>B270</f>
        <v>0</v>
      </c>
      <c r="L270" s="128">
        <f>K270*$L$3</f>
        <v>0</v>
      </c>
      <c r="M270" s="40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</row>
    <row r="271" ht="14.25" customHeight="1">
      <c r="A271" s="227"/>
      <c r="B271" s="222"/>
      <c r="C271" s="54">
        <f>D271*4+E271*9+F271*4</f>
        <v>0</v>
      </c>
      <c r="D271" s="63"/>
      <c r="E271" s="63"/>
      <c r="F271" s="64"/>
      <c r="G271" s="223">
        <f>C271*$B271/100</f>
        <v>0</v>
      </c>
      <c r="H271" s="224">
        <f>D271*$B271/100</f>
        <v>0</v>
      </c>
      <c r="I271" s="224">
        <f>E271*$B271/100</f>
        <v>0</v>
      </c>
      <c r="J271" s="128">
        <f>F271*$B271/100</f>
        <v>0</v>
      </c>
      <c r="K271" s="223">
        <f>B271</f>
        <v>0</v>
      </c>
      <c r="L271" s="128">
        <f>K271*$L$3</f>
        <v>0</v>
      </c>
      <c r="M271" s="40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</row>
    <row r="272" ht="14.25" customHeight="1">
      <c r="A272" s="219" t="s">
        <v>55</v>
      </c>
      <c r="B272" s="220">
        <f>SUM(B273:B282)</f>
        <v>119</v>
      </c>
      <c r="C272" s="114">
        <f>SUM(C273:C281)</f>
        <v>2112.4000000000001</v>
      </c>
      <c r="D272" s="118">
        <f>SUM(D273:D281)</f>
        <v>65.599999999999994</v>
      </c>
      <c r="E272" s="118">
        <f>SUM(E273:E281)</f>
        <v>130</v>
      </c>
      <c r="F272" s="121">
        <f>SUM(F273:F281)</f>
        <v>170</v>
      </c>
      <c r="G272" s="117">
        <f>(SUM(G273:G282))/$G260</f>
        <v>0.22507979690743035</v>
      </c>
      <c r="H272" s="118">
        <f>SUM(H273:H282)</f>
        <v>15.012</v>
      </c>
      <c r="I272" s="118">
        <f>SUM(I273:I282)</f>
        <v>31.25</v>
      </c>
      <c r="J272" s="121">
        <f>SUM(J273:J282)</f>
        <v>44.32</v>
      </c>
      <c r="K272" s="114">
        <f>B272</f>
        <v>119</v>
      </c>
      <c r="L272" s="121">
        <f>K272*$L$3</f>
        <v>119</v>
      </c>
      <c r="M272" s="40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</row>
    <row r="273" ht="14.25" customHeight="1">
      <c r="A273" s="229" t="s">
        <v>45</v>
      </c>
      <c r="B273" s="222">
        <v>12</v>
      </c>
      <c r="C273" s="54">
        <f>D273*4+E273*9+F273*4</f>
        <v>254.40000000000001</v>
      </c>
      <c r="D273" s="63">
        <v>2.6000000000000001</v>
      </c>
      <c r="E273" s="63">
        <v>0</v>
      </c>
      <c r="F273" s="64">
        <v>61</v>
      </c>
      <c r="G273" s="223">
        <f>C273*$B273/100</f>
        <v>30.528000000000002</v>
      </c>
      <c r="H273" s="224">
        <f>D273*$B273/100</f>
        <v>0.31200000000000006</v>
      </c>
      <c r="I273" s="224">
        <f>E273*$B273/100</f>
        <v>0</v>
      </c>
      <c r="J273" s="128">
        <f>F273*$B273/100</f>
        <v>7.3200000000000003</v>
      </c>
      <c r="K273" s="223">
        <f>B273</f>
        <v>12</v>
      </c>
      <c r="L273" s="128">
        <f>K273*$L$3</f>
        <v>12</v>
      </c>
      <c r="M273" s="40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</row>
    <row r="274" ht="14.25" customHeight="1">
      <c r="A274" s="230" t="s">
        <v>29</v>
      </c>
      <c r="B274" s="222">
        <v>20</v>
      </c>
      <c r="C274" s="54">
        <f>D274*4+E274*9+F274*4</f>
        <v>342</v>
      </c>
      <c r="D274" s="63">
        <v>27</v>
      </c>
      <c r="E274" s="63">
        <v>26</v>
      </c>
      <c r="F274" s="64">
        <v>0</v>
      </c>
      <c r="G274" s="223">
        <f>C274*$B274/100</f>
        <v>68.400000000000006</v>
      </c>
      <c r="H274" s="224">
        <f>D274*$B274/100</f>
        <v>5.4000000000000004</v>
      </c>
      <c r="I274" s="224">
        <f>E274*$B274/100</f>
        <v>5.2000000000000002</v>
      </c>
      <c r="J274" s="128">
        <f>F274*$B274/100</f>
        <v>0</v>
      </c>
      <c r="K274" s="223">
        <f>B274</f>
        <v>20</v>
      </c>
      <c r="L274" s="128">
        <f>K274*$L$3</f>
        <v>20</v>
      </c>
      <c r="M274" s="40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</row>
    <row r="275" ht="14.25" customHeight="1">
      <c r="A275" s="230" t="s">
        <v>28</v>
      </c>
      <c r="B275" s="185">
        <v>20</v>
      </c>
      <c r="C275" s="54">
        <f>D275*4+E275*9+F275*4</f>
        <v>537</v>
      </c>
      <c r="D275" s="63">
        <v>15</v>
      </c>
      <c r="E275" s="63">
        <v>53</v>
      </c>
      <c r="F275" s="64">
        <v>0</v>
      </c>
      <c r="G275" s="223">
        <f>C275*$B275/100</f>
        <v>107.40000000000001</v>
      </c>
      <c r="H275" s="224">
        <f>D275*$B275/100</f>
        <v>3</v>
      </c>
      <c r="I275" s="224">
        <f>E275*$B275/100</f>
        <v>10.6</v>
      </c>
      <c r="J275" s="128">
        <f>F275*$B275/100</f>
        <v>0</v>
      </c>
      <c r="K275" s="223">
        <f>B275</f>
        <v>20</v>
      </c>
      <c r="L275" s="128">
        <f>K275*$L$3</f>
        <v>20</v>
      </c>
      <c r="M275" s="40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</row>
    <row r="276" ht="14.25" customHeight="1">
      <c r="A276" s="230" t="s">
        <v>24</v>
      </c>
      <c r="B276" s="222">
        <v>25</v>
      </c>
      <c r="C276" s="54">
        <f>D276*4+E276*9+F276*4</f>
        <v>529</v>
      </c>
      <c r="D276" s="63">
        <v>14</v>
      </c>
      <c r="E276" s="63">
        <v>33</v>
      </c>
      <c r="F276" s="64">
        <v>44</v>
      </c>
      <c r="G276" s="223">
        <f>C276*$B276/100</f>
        <v>132.25</v>
      </c>
      <c r="H276" s="224">
        <f>D276*$B276/100</f>
        <v>3.5</v>
      </c>
      <c r="I276" s="224">
        <f>E276*$B276/100</f>
        <v>8.25</v>
      </c>
      <c r="J276" s="128">
        <f>F276*$B276/100</f>
        <v>11</v>
      </c>
      <c r="K276" s="223">
        <f>B276</f>
        <v>25</v>
      </c>
      <c r="L276" s="128">
        <f>K276*$L$3</f>
        <v>25</v>
      </c>
      <c r="M276" s="40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</row>
    <row r="277" ht="14.25" customHeight="1">
      <c r="A277" s="231" t="s">
        <v>25</v>
      </c>
      <c r="B277" s="222">
        <v>2</v>
      </c>
      <c r="C277" s="54">
        <f>D277*4+E277*9+F277*4</f>
        <v>0</v>
      </c>
      <c r="D277" s="63"/>
      <c r="E277" s="63"/>
      <c r="F277" s="64"/>
      <c r="G277" s="223">
        <f>C277*$B277/100</f>
        <v>0</v>
      </c>
      <c r="H277" s="224">
        <f>D277*$B277/100</f>
        <v>0</v>
      </c>
      <c r="I277" s="224">
        <f>E277*$B277/100</f>
        <v>0</v>
      </c>
      <c r="J277" s="128">
        <f>F277*$B277/100</f>
        <v>0</v>
      </c>
      <c r="K277" s="223">
        <f>B277</f>
        <v>2</v>
      </c>
      <c r="L277" s="128">
        <f>K277*$L$3</f>
        <v>2</v>
      </c>
      <c r="M277" s="40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</row>
    <row r="278" ht="14.25" customHeight="1">
      <c r="A278" s="232" t="s">
        <v>46</v>
      </c>
      <c r="B278" s="185">
        <v>40</v>
      </c>
      <c r="C278" s="54">
        <f>D278*4+E278*9+F278*4</f>
        <v>450</v>
      </c>
      <c r="D278" s="55">
        <v>7</v>
      </c>
      <c r="E278" s="55">
        <v>18</v>
      </c>
      <c r="F278" s="56">
        <v>65</v>
      </c>
      <c r="G278" s="223">
        <f>C278*$B278/100</f>
        <v>180</v>
      </c>
      <c r="H278" s="224">
        <f>D278*$B278/100</f>
        <v>2.7999999999999998</v>
      </c>
      <c r="I278" s="224">
        <f>E278*$B278/100</f>
        <v>7.2000000000000002</v>
      </c>
      <c r="J278" s="128">
        <f>F278*$B278/100</f>
        <v>26</v>
      </c>
      <c r="K278" s="223">
        <f>B278</f>
        <v>40</v>
      </c>
      <c r="L278" s="128">
        <f>K278*$L$3</f>
        <v>40</v>
      </c>
      <c r="M278" s="40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</row>
    <row r="279" ht="14.25" customHeight="1">
      <c r="A279" s="227"/>
      <c r="B279" s="222"/>
      <c r="C279" s="54">
        <f>D279*4+E279*9+F279*4</f>
        <v>0</v>
      </c>
      <c r="D279" s="63"/>
      <c r="E279" s="63"/>
      <c r="F279" s="64"/>
      <c r="G279" s="223">
        <f>C279*$B279/100</f>
        <v>0</v>
      </c>
      <c r="H279" s="224">
        <f>D279*$B279/100</f>
        <v>0</v>
      </c>
      <c r="I279" s="224">
        <f>E279*$B279/100</f>
        <v>0</v>
      </c>
      <c r="J279" s="128">
        <f>F279*$B279/100</f>
        <v>0</v>
      </c>
      <c r="K279" s="223">
        <f>B279</f>
        <v>0</v>
      </c>
      <c r="L279" s="128">
        <f>K279*$L$3</f>
        <v>0</v>
      </c>
      <c r="M279" s="40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</row>
    <row r="280" ht="14.25" customHeight="1">
      <c r="A280" s="227"/>
      <c r="B280" s="222"/>
      <c r="C280" s="54">
        <f>D280*4+E280*9+F280*4</f>
        <v>0</v>
      </c>
      <c r="D280" s="63"/>
      <c r="E280" s="63"/>
      <c r="F280" s="64"/>
      <c r="G280" s="223">
        <f>C280*$B280/100</f>
        <v>0</v>
      </c>
      <c r="H280" s="224">
        <f>D280*$B280/100</f>
        <v>0</v>
      </c>
      <c r="I280" s="224">
        <f>E280*$B280/100</f>
        <v>0</v>
      </c>
      <c r="J280" s="128">
        <f>F280*$B280/100</f>
        <v>0</v>
      </c>
      <c r="K280" s="223">
        <f>B280</f>
        <v>0</v>
      </c>
      <c r="L280" s="128">
        <f>K280*$L$3</f>
        <v>0</v>
      </c>
      <c r="M280" s="40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</row>
    <row r="281" ht="14.25" customHeight="1">
      <c r="A281" s="227"/>
      <c r="B281" s="222"/>
      <c r="C281" s="54">
        <f>D281*4+E281*9+F281*4</f>
        <v>0</v>
      </c>
      <c r="D281" s="63"/>
      <c r="E281" s="63"/>
      <c r="F281" s="64"/>
      <c r="G281" s="223">
        <f>C281*$B281/100</f>
        <v>0</v>
      </c>
      <c r="H281" s="224">
        <f>D281*$B281/100</f>
        <v>0</v>
      </c>
      <c r="I281" s="224">
        <f>E281*$B281/100</f>
        <v>0</v>
      </c>
      <c r="J281" s="128">
        <f>F281*$B281/100</f>
        <v>0</v>
      </c>
      <c r="K281" s="223">
        <f>B281</f>
        <v>0</v>
      </c>
      <c r="L281" s="128">
        <f>K281*$L$3</f>
        <v>0</v>
      </c>
      <c r="M281" s="40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</row>
    <row r="282" ht="14.25" customHeight="1">
      <c r="A282" s="227"/>
      <c r="B282" s="222"/>
      <c r="C282" s="54">
        <f>D282*4+E282*9+F282*4</f>
        <v>0</v>
      </c>
      <c r="D282" s="63"/>
      <c r="E282" s="63"/>
      <c r="F282" s="64"/>
      <c r="G282" s="223">
        <f>C282*$B282/100</f>
        <v>0</v>
      </c>
      <c r="H282" s="224">
        <f>D282*$B282/100</f>
        <v>0</v>
      </c>
      <c r="I282" s="224">
        <f>E282*$B282/100</f>
        <v>0</v>
      </c>
      <c r="J282" s="128">
        <f>F282*$B282/100</f>
        <v>0</v>
      </c>
      <c r="K282" s="223">
        <f>B282</f>
        <v>0</v>
      </c>
      <c r="L282" s="128">
        <f>K282*$L$3</f>
        <v>0</v>
      </c>
      <c r="M282" s="40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ht="14.25" customHeight="1">
      <c r="A283" s="219" t="s">
        <v>56</v>
      </c>
      <c r="B283" s="220">
        <f>SUM(B284:B288)</f>
        <v>100</v>
      </c>
      <c r="C283" s="114">
        <f>SUM(C284:C288)</f>
        <v>427</v>
      </c>
      <c r="D283" s="118">
        <f>SUM(D284:D288)</f>
        <v>5</v>
      </c>
      <c r="E283" s="118">
        <f>SUM(E284:E288)</f>
        <v>11</v>
      </c>
      <c r="F283" s="121">
        <f>SUM(F284:F288)</f>
        <v>77</v>
      </c>
      <c r="G283" s="117">
        <f>(SUM(G284:G288))/$G260</f>
        <v>0.1853319525307143</v>
      </c>
      <c r="H283" s="118">
        <f>SUM(H284:H288)</f>
        <v>5</v>
      </c>
      <c r="I283" s="118">
        <f>SUM(I284:I288)</f>
        <v>11</v>
      </c>
      <c r="J283" s="121">
        <f>SUM(J284:J288)</f>
        <v>77</v>
      </c>
      <c r="K283" s="114">
        <f>B283</f>
        <v>100</v>
      </c>
      <c r="L283" s="121">
        <f>K283*$L$3</f>
        <v>100</v>
      </c>
      <c r="M283" s="40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</row>
    <row r="284" ht="14.25" customHeight="1">
      <c r="A284" s="227" t="s">
        <v>57</v>
      </c>
      <c r="B284" s="222">
        <v>100</v>
      </c>
      <c r="C284" s="54">
        <f>D284*4+E284*9+F284*4</f>
        <v>427</v>
      </c>
      <c r="D284" s="63">
        <v>5</v>
      </c>
      <c r="E284" s="63">
        <v>11</v>
      </c>
      <c r="F284" s="64">
        <v>77</v>
      </c>
      <c r="G284" s="223">
        <f>C284*$B284/100</f>
        <v>427</v>
      </c>
      <c r="H284" s="224">
        <f>D284*$B284/100</f>
        <v>5</v>
      </c>
      <c r="I284" s="224">
        <f>E284*$B284/100</f>
        <v>11</v>
      </c>
      <c r="J284" s="128">
        <f>F284*$B284/100</f>
        <v>77</v>
      </c>
      <c r="K284" s="223">
        <f>B284</f>
        <v>100</v>
      </c>
      <c r="L284" s="128">
        <f>K284*$L$3</f>
        <v>100</v>
      </c>
      <c r="M284" s="40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ht="14.25" customHeight="1">
      <c r="A285" s="227"/>
      <c r="B285" s="222"/>
      <c r="C285" s="54">
        <f>D285*4+E285*9+F285*4</f>
        <v>0</v>
      </c>
      <c r="D285" s="55"/>
      <c r="E285" s="55"/>
      <c r="F285" s="56"/>
      <c r="G285" s="223">
        <f>C285*$B285/100</f>
        <v>0</v>
      </c>
      <c r="H285" s="224">
        <f>D285*$B285/100</f>
        <v>0</v>
      </c>
      <c r="I285" s="224">
        <f>E285*$B285/100</f>
        <v>0</v>
      </c>
      <c r="J285" s="128">
        <f>F285*$B285/100</f>
        <v>0</v>
      </c>
      <c r="K285" s="223">
        <f>B285</f>
        <v>0</v>
      </c>
      <c r="L285" s="128">
        <f>K285*$L$3</f>
        <v>0</v>
      </c>
      <c r="M285" s="40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</row>
    <row r="286" ht="14.25" customHeight="1">
      <c r="A286" s="227"/>
      <c r="B286" s="222"/>
      <c r="C286" s="54">
        <f>D286*4+E286*9+F286*4</f>
        <v>0</v>
      </c>
      <c r="D286" s="55"/>
      <c r="E286" s="55"/>
      <c r="F286" s="56"/>
      <c r="G286" s="223">
        <f>C286*$B286/100</f>
        <v>0</v>
      </c>
      <c r="H286" s="224">
        <f>D286*$B286/100</f>
        <v>0</v>
      </c>
      <c r="I286" s="224">
        <f>E286*$B286/100</f>
        <v>0</v>
      </c>
      <c r="J286" s="128">
        <f>F286*$B286/100</f>
        <v>0</v>
      </c>
      <c r="K286" s="223">
        <f>B286</f>
        <v>0</v>
      </c>
      <c r="L286" s="128">
        <f>K286*$L$3</f>
        <v>0</v>
      </c>
      <c r="M286" s="40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</row>
    <row r="287" ht="14.25" customHeight="1">
      <c r="A287" s="227"/>
      <c r="B287" s="222"/>
      <c r="C287" s="54">
        <f>D287*4+E287*9+F287*4</f>
        <v>0</v>
      </c>
      <c r="D287" s="55"/>
      <c r="E287" s="55"/>
      <c r="F287" s="56"/>
      <c r="G287" s="223">
        <f>C287*$B287/100</f>
        <v>0</v>
      </c>
      <c r="H287" s="224">
        <f>D287*$B287/100</f>
        <v>0</v>
      </c>
      <c r="I287" s="224">
        <f>E287*$B287/100</f>
        <v>0</v>
      </c>
      <c r="J287" s="128">
        <f>F287*$B287/100</f>
        <v>0</v>
      </c>
      <c r="K287" s="223">
        <f>B287</f>
        <v>0</v>
      </c>
      <c r="L287" s="128">
        <f>K287*$L$3</f>
        <v>0</v>
      </c>
      <c r="M287" s="40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</row>
    <row r="288" ht="14.25" customHeight="1">
      <c r="A288" s="227"/>
      <c r="B288" s="222"/>
      <c r="C288" s="54">
        <f>D288*4+E288*9+F288*4</f>
        <v>0</v>
      </c>
      <c r="D288" s="63"/>
      <c r="E288" s="63"/>
      <c r="F288" s="64"/>
      <c r="G288" s="223">
        <f>C288*$B288/100</f>
        <v>0</v>
      </c>
      <c r="H288" s="224">
        <f>D288*$B288/100</f>
        <v>0</v>
      </c>
      <c r="I288" s="224">
        <f>E288*$B288/100</f>
        <v>0</v>
      </c>
      <c r="J288" s="128">
        <f>F288*$B288/100</f>
        <v>0</v>
      </c>
      <c r="K288" s="223">
        <f>B288</f>
        <v>0</v>
      </c>
      <c r="L288" s="128">
        <f>K288*$L$3</f>
        <v>0</v>
      </c>
      <c r="M288" s="40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</row>
    <row r="289" ht="14.25" customHeight="1">
      <c r="A289" s="219" t="s">
        <v>58</v>
      </c>
      <c r="B289" s="220">
        <f>SUM(B290:B299)</f>
        <v>168</v>
      </c>
      <c r="C289" s="114">
        <f>SUM(C290:C299)</f>
        <v>2332.4000000000001</v>
      </c>
      <c r="D289" s="118">
        <f>SUM(D290:D299)</f>
        <v>144.59999999999999</v>
      </c>
      <c r="E289" s="118">
        <f>SUM(E290:E299)</f>
        <v>114</v>
      </c>
      <c r="F289" s="121">
        <f>SUM(F290:F299)</f>
        <v>182</v>
      </c>
      <c r="G289" s="117">
        <f>(SUM(G290:G299))/$G260</f>
        <v>0.27429476200686287</v>
      </c>
      <c r="H289" s="118">
        <f>SUM(H290:H299)</f>
        <v>39.152000000000001</v>
      </c>
      <c r="I289" s="118">
        <f>SUM(I290:I299)</f>
        <v>22.48</v>
      </c>
      <c r="J289" s="121">
        <f>SUM(J290:J299)</f>
        <v>68.260000000000005</v>
      </c>
      <c r="K289" s="114">
        <f>B289</f>
        <v>168</v>
      </c>
      <c r="L289" s="121">
        <f>K289*$L$3</f>
        <v>168</v>
      </c>
      <c r="M289" s="40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</row>
    <row r="290" ht="14.25" customHeight="1">
      <c r="A290" s="221" t="s">
        <v>59</v>
      </c>
      <c r="B290" s="222">
        <v>70</v>
      </c>
      <c r="C290" s="54">
        <f>D290*4+E290*9+F290*4</f>
        <v>350</v>
      </c>
      <c r="D290" s="55">
        <v>6</v>
      </c>
      <c r="E290" s="55">
        <v>2</v>
      </c>
      <c r="F290" s="56">
        <v>77</v>
      </c>
      <c r="G290" s="223">
        <f>C290*$B290/100</f>
        <v>245</v>
      </c>
      <c r="H290" s="224">
        <f>D290*$B290/100</f>
        <v>4.2000000000000002</v>
      </c>
      <c r="I290" s="224">
        <f>E290*$B290/100</f>
        <v>1.3999999999999999</v>
      </c>
      <c r="J290" s="128">
        <f>F290*$B290/100</f>
        <v>53.899999999999999</v>
      </c>
      <c r="K290" s="223">
        <f>B290</f>
        <v>70</v>
      </c>
      <c r="L290" s="128">
        <f>K290*$L$3</f>
        <v>70</v>
      </c>
      <c r="M290" s="40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</row>
    <row r="291" ht="14.25" customHeight="1">
      <c r="A291" s="225" t="s">
        <v>50</v>
      </c>
      <c r="B291" s="222">
        <v>30</v>
      </c>
      <c r="C291" s="54">
        <f>D291*4+E291*9+F291*4</f>
        <v>320</v>
      </c>
      <c r="D291" s="63">
        <v>80</v>
      </c>
      <c r="E291" s="63">
        <v>0</v>
      </c>
      <c r="F291" s="64">
        <v>0</v>
      </c>
      <c r="G291" s="223">
        <f>C291*$B291/100</f>
        <v>96</v>
      </c>
      <c r="H291" s="224">
        <f>D291*$B291/100</f>
        <v>24</v>
      </c>
      <c r="I291" s="224">
        <f>E291*$B291/100</f>
        <v>0</v>
      </c>
      <c r="J291" s="128">
        <f>F291*$B291/100</f>
        <v>0</v>
      </c>
      <c r="K291" s="223">
        <f>B291</f>
        <v>30</v>
      </c>
      <c r="L291" s="128">
        <f>K291*$L$3</f>
        <v>30</v>
      </c>
      <c r="M291" s="40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</row>
    <row r="292" ht="14.25" customHeight="1">
      <c r="A292" s="225" t="s">
        <v>43</v>
      </c>
      <c r="B292" s="222">
        <v>12</v>
      </c>
      <c r="C292" s="54">
        <f>D292*4+E292*9+F292*4</f>
        <v>254.40000000000001</v>
      </c>
      <c r="D292" s="63">
        <v>2.6000000000000001</v>
      </c>
      <c r="E292" s="63">
        <v>0</v>
      </c>
      <c r="F292" s="64">
        <v>61</v>
      </c>
      <c r="G292" s="223">
        <f>C292*$B292/100</f>
        <v>30.528000000000002</v>
      </c>
      <c r="H292" s="224">
        <f>D292*$B292/100</f>
        <v>0.31200000000000006</v>
      </c>
      <c r="I292" s="224">
        <f>E292*$B292/100</f>
        <v>0</v>
      </c>
      <c r="J292" s="128">
        <f>F292*$B292/100</f>
        <v>7.3200000000000003</v>
      </c>
      <c r="K292" s="223">
        <f>B292</f>
        <v>12</v>
      </c>
      <c r="L292" s="128">
        <f>K292*$L$3</f>
        <v>12</v>
      </c>
      <c r="M292" s="40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ht="14.25" customHeight="1">
      <c r="A293" s="225" t="s">
        <v>29</v>
      </c>
      <c r="B293" s="222">
        <v>20</v>
      </c>
      <c r="C293" s="54">
        <f>D293*4+E293*9+F293*4</f>
        <v>342</v>
      </c>
      <c r="D293" s="63">
        <v>27</v>
      </c>
      <c r="E293" s="63">
        <v>26</v>
      </c>
      <c r="F293" s="64">
        <v>0</v>
      </c>
      <c r="G293" s="223">
        <f>C293*$B293/100</f>
        <v>68.400000000000006</v>
      </c>
      <c r="H293" s="224">
        <f>D293*$B293/100</f>
        <v>5.4000000000000004</v>
      </c>
      <c r="I293" s="224">
        <f>E293*$B293/100</f>
        <v>5.2000000000000002</v>
      </c>
      <c r="J293" s="128">
        <f>F293*$B293/100</f>
        <v>0</v>
      </c>
      <c r="K293" s="223">
        <f>B293</f>
        <v>20</v>
      </c>
      <c r="L293" s="128">
        <f>K293*$L$3</f>
        <v>20</v>
      </c>
      <c r="M293" s="40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</row>
    <row r="294" ht="14.25" customHeight="1">
      <c r="A294" s="225" t="s">
        <v>60</v>
      </c>
      <c r="B294" s="222">
        <v>20</v>
      </c>
      <c r="C294" s="54">
        <f>D294*4+E294*9+F294*4</f>
        <v>537</v>
      </c>
      <c r="D294" s="138">
        <v>15</v>
      </c>
      <c r="E294" s="138">
        <v>53</v>
      </c>
      <c r="F294" s="137"/>
      <c r="G294" s="223">
        <f>C294*$B294/100</f>
        <v>107.40000000000001</v>
      </c>
      <c r="H294" s="224">
        <f>D294*$B294/100</f>
        <v>3</v>
      </c>
      <c r="I294" s="224">
        <f>E294*$B294/100</f>
        <v>10.6</v>
      </c>
      <c r="J294" s="128">
        <f>F294*$B294/100</f>
        <v>0</v>
      </c>
      <c r="K294" s="223">
        <f>B294</f>
        <v>20</v>
      </c>
      <c r="L294" s="128">
        <f>K294*$L$3</f>
        <v>20</v>
      </c>
      <c r="M294" s="40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</row>
    <row r="295" ht="14.25" customHeight="1">
      <c r="A295" s="225" t="s">
        <v>61</v>
      </c>
      <c r="B295" s="222">
        <v>16</v>
      </c>
      <c r="C295" s="54">
        <f>D295*4+E295*9+F295*4</f>
        <v>529</v>
      </c>
      <c r="D295" s="63">
        <v>14</v>
      </c>
      <c r="E295" s="63">
        <v>33</v>
      </c>
      <c r="F295" s="64">
        <v>44</v>
      </c>
      <c r="G295" s="223">
        <f>C295*$B295/100</f>
        <v>84.640000000000001</v>
      </c>
      <c r="H295" s="224">
        <f>D295*$B295/100</f>
        <v>2.2400000000000002</v>
      </c>
      <c r="I295" s="224">
        <f>E295*$B295/100</f>
        <v>5.2800000000000002</v>
      </c>
      <c r="J295" s="128">
        <f>F295*$B295/100</f>
        <v>7.04</v>
      </c>
      <c r="K295" s="223">
        <f>B295</f>
        <v>16</v>
      </c>
      <c r="L295" s="128">
        <f>K295*$L$3</f>
        <v>16</v>
      </c>
      <c r="M295" s="40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</row>
    <row r="296" ht="14.25" customHeight="1">
      <c r="A296" s="225" t="s">
        <v>25</v>
      </c>
      <c r="B296" s="222"/>
      <c r="C296" s="54">
        <f>D296*4+E296*9+F296*4</f>
        <v>0</v>
      </c>
      <c r="D296" s="138"/>
      <c r="E296" s="138"/>
      <c r="F296" s="137"/>
      <c r="G296" s="223">
        <f>C296*$B296/100</f>
        <v>0</v>
      </c>
      <c r="H296" s="224">
        <f>D296*$B296/100</f>
        <v>0</v>
      </c>
      <c r="I296" s="224">
        <f>E296*$B296/100</f>
        <v>0</v>
      </c>
      <c r="J296" s="128">
        <f>F296*$B296/100</f>
        <v>0</v>
      </c>
      <c r="K296" s="223">
        <f>B296</f>
        <v>0</v>
      </c>
      <c r="L296" s="128">
        <f>K296*$L$3</f>
        <v>0</v>
      </c>
      <c r="M296" s="40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</row>
    <row r="297" ht="14.25" customHeight="1">
      <c r="A297" s="225" t="s">
        <v>36</v>
      </c>
      <c r="B297" s="222"/>
      <c r="C297" s="54">
        <f>D297*4+E297*9+F297*4</f>
        <v>0</v>
      </c>
      <c r="D297" s="138"/>
      <c r="E297" s="138"/>
      <c r="F297" s="137"/>
      <c r="G297" s="223">
        <f>C297*$B297/100</f>
        <v>0</v>
      </c>
      <c r="H297" s="224">
        <f>D297*$B297/100</f>
        <v>0</v>
      </c>
      <c r="I297" s="224">
        <f>E297*$B297/100</f>
        <v>0</v>
      </c>
      <c r="J297" s="128">
        <f>F297*$B297/100</f>
        <v>0</v>
      </c>
      <c r="K297" s="223">
        <f>B297</f>
        <v>0</v>
      </c>
      <c r="L297" s="128">
        <f>K297*$L$3</f>
        <v>0</v>
      </c>
      <c r="M297" s="40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</row>
    <row r="298" ht="14.25" customHeight="1">
      <c r="A298" s="226" t="s">
        <v>37</v>
      </c>
      <c r="B298" s="222"/>
      <c r="C298" s="54">
        <f>D298*4+E298*9+F298*4</f>
        <v>0</v>
      </c>
      <c r="D298" s="138"/>
      <c r="E298" s="138"/>
      <c r="F298" s="137"/>
      <c r="G298" s="223">
        <f>C298*$B298/100</f>
        <v>0</v>
      </c>
      <c r="H298" s="224">
        <f>D298*$B298/100</f>
        <v>0</v>
      </c>
      <c r="I298" s="224">
        <f>E298*$B298/100</f>
        <v>0</v>
      </c>
      <c r="J298" s="128">
        <f>F298*$B298/100</f>
        <v>0</v>
      </c>
      <c r="K298" s="223">
        <f>B298</f>
        <v>0</v>
      </c>
      <c r="L298" s="128">
        <f>K298*$L$3</f>
        <v>0</v>
      </c>
      <c r="M298" s="40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</row>
    <row r="299" ht="14.25" customHeight="1">
      <c r="A299" s="233"/>
      <c r="B299" s="234"/>
      <c r="C299" s="190">
        <f>D299*4+E299*9+F299*4</f>
        <v>0</v>
      </c>
      <c r="D299" s="235"/>
      <c r="E299" s="235"/>
      <c r="F299" s="236"/>
      <c r="G299" s="237">
        <f>C299*$B299/100</f>
        <v>0</v>
      </c>
      <c r="H299" s="224">
        <f>D299*$B299/100</f>
        <v>0</v>
      </c>
      <c r="I299" s="224">
        <f>E299*$B299/100</f>
        <v>0</v>
      </c>
      <c r="J299" s="128">
        <f>F299*$B299/100</f>
        <v>0</v>
      </c>
      <c r="K299" s="237">
        <f>B299</f>
        <v>0</v>
      </c>
      <c r="L299" s="238">
        <f>K299*$L$3</f>
        <v>0</v>
      </c>
      <c r="M299" s="40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ht="14.25" customHeight="1">
      <c r="A300" s="239"/>
      <c r="B300" s="239"/>
      <c r="C300" s="239"/>
      <c r="D300" s="239"/>
      <c r="E300" s="240"/>
      <c r="F300" s="241" t="s">
        <v>38</v>
      </c>
      <c r="G300" s="242"/>
      <c r="H300" s="243">
        <f>ROUND(H260/(($H260+$I260+$J260)/6),2)</f>
        <v>0.95999999999999996</v>
      </c>
      <c r="I300" s="243">
        <f>ROUND(I260/(($H260+$I260+$J260)/6),2)</f>
        <v>1.0800000000000001</v>
      </c>
      <c r="J300" s="244">
        <f>ROUND(J260/(($H260+$I260+$J260)/6),2)</f>
        <v>3.96</v>
      </c>
      <c r="K300" s="245" t="s">
        <v>39</v>
      </c>
      <c r="L300" s="246"/>
      <c r="M300" s="40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</row>
    <row r="301" ht="14.25" customHeight="1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40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</row>
    <row r="302" ht="14.25" customHeight="1">
      <c r="A302" s="216" t="s">
        <v>69</v>
      </c>
      <c r="B302" s="217">
        <f>SUM(B303,B314,B325,B331)</f>
        <v>580</v>
      </c>
      <c r="C302" s="109">
        <f>SUM(C303,C314,C325,C331)</f>
        <v>7175.2000000000007</v>
      </c>
      <c r="D302" s="107">
        <f>SUM(D303,D314,D325,D331)</f>
        <v>271.80000000000001</v>
      </c>
      <c r="E302" s="107">
        <f>SUM(E303,E314,E325,E331)</f>
        <v>328</v>
      </c>
      <c r="F302" s="218">
        <f>SUM(F303,F314,F325,F331)</f>
        <v>784</v>
      </c>
      <c r="G302" s="109">
        <f>SUM(G304:G313,G315:G324,G326:G330,G332:G341)</f>
        <v>2086.2740000000003</v>
      </c>
      <c r="H302" s="107">
        <f>SUM(H303,H314,H325,H331)</f>
        <v>76.77600000000001</v>
      </c>
      <c r="I302" s="107">
        <f>SUM(I303,I314,I325,I331)</f>
        <v>78.530000000000001</v>
      </c>
      <c r="J302" s="218">
        <f>SUM(J303,J314,J325,J331)</f>
        <v>268.10000000000002</v>
      </c>
      <c r="K302" s="109">
        <f>B302</f>
        <v>580</v>
      </c>
      <c r="L302" s="111">
        <f>K302*$L$3</f>
        <v>580</v>
      </c>
      <c r="M302" s="40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</row>
    <row r="303" ht="14.25" customHeight="1">
      <c r="A303" s="219" t="s">
        <v>18</v>
      </c>
      <c r="B303" s="220">
        <f>SUM(B304:B313)</f>
        <v>160</v>
      </c>
      <c r="C303" s="114">
        <f>SUM(C304:C313)</f>
        <v>2225.4000000000001</v>
      </c>
      <c r="D303" s="118">
        <f>SUM(D304:D313)</f>
        <v>53.600000000000001</v>
      </c>
      <c r="E303" s="118">
        <f>SUM(E304:E313)</f>
        <v>99</v>
      </c>
      <c r="F303" s="121">
        <f>SUM(F304:F313)</f>
        <v>280</v>
      </c>
      <c r="G303" s="117">
        <f>(SUM(G304:G313))/$G302</f>
        <v>0.27732119558600643</v>
      </c>
      <c r="H303" s="118">
        <f>SUM(H304:H313)</f>
        <v>15.952</v>
      </c>
      <c r="I303" s="118">
        <f>SUM(I304:I313)</f>
        <v>21.48</v>
      </c>
      <c r="J303" s="121">
        <f>SUM(J304:J313)</f>
        <v>80.359999999999999</v>
      </c>
      <c r="K303" s="114">
        <f>B303</f>
        <v>160</v>
      </c>
      <c r="L303" s="121">
        <f>K303*$L$3</f>
        <v>160</v>
      </c>
      <c r="M303" s="40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</row>
    <row r="304" ht="14.25" customHeight="1">
      <c r="A304" s="221" t="s">
        <v>63</v>
      </c>
      <c r="B304" s="222">
        <v>70</v>
      </c>
      <c r="C304" s="54">
        <f>D304*4+E304*9+F304*4</f>
        <v>350</v>
      </c>
      <c r="D304" s="55">
        <v>12</v>
      </c>
      <c r="E304" s="55">
        <v>6</v>
      </c>
      <c r="F304" s="56">
        <v>62</v>
      </c>
      <c r="G304" s="223">
        <f>C304*$B304/100</f>
        <v>245</v>
      </c>
      <c r="H304" s="224">
        <f>D304*$B304/100</f>
        <v>8.4000000000000004</v>
      </c>
      <c r="I304" s="224">
        <f>E304*$B304/100</f>
        <v>4.2000000000000002</v>
      </c>
      <c r="J304" s="128">
        <f>F304*$B304/100</f>
        <v>43.399999999999999</v>
      </c>
      <c r="K304" s="223">
        <f>B304</f>
        <v>70</v>
      </c>
      <c r="L304" s="128">
        <f>K304*$L$3</f>
        <v>70</v>
      </c>
      <c r="M304" s="40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</row>
    <row r="305" ht="14.25" customHeight="1">
      <c r="A305" s="225" t="s">
        <v>20</v>
      </c>
      <c r="B305" s="222">
        <v>20</v>
      </c>
      <c r="C305" s="54">
        <f>D305*4+E305*9+F305*4</f>
        <v>319</v>
      </c>
      <c r="D305" s="63">
        <v>8</v>
      </c>
      <c r="E305" s="63">
        <v>7</v>
      </c>
      <c r="F305" s="64">
        <v>56</v>
      </c>
      <c r="G305" s="223">
        <f>C305*$B305/100</f>
        <v>63.799999999999997</v>
      </c>
      <c r="H305" s="224">
        <f>D305*$B305/100</f>
        <v>1.6000000000000001</v>
      </c>
      <c r="I305" s="224">
        <f>E305*$B305/100</f>
        <v>1.3999999999999999</v>
      </c>
      <c r="J305" s="128">
        <f>F305*$B305/100</f>
        <v>11.199999999999999</v>
      </c>
      <c r="K305" s="223">
        <f>B305</f>
        <v>20</v>
      </c>
      <c r="L305" s="128">
        <f>K305*$L$3</f>
        <v>20</v>
      </c>
      <c r="M305" s="40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</row>
    <row r="306" ht="14.25" customHeight="1">
      <c r="A306" s="225" t="s">
        <v>43</v>
      </c>
      <c r="B306" s="222">
        <v>12</v>
      </c>
      <c r="C306" s="54">
        <f>D306*4+E306*9+F306*4</f>
        <v>254.40000000000001</v>
      </c>
      <c r="D306" s="63">
        <v>2.6000000000000001</v>
      </c>
      <c r="E306" s="63">
        <v>0</v>
      </c>
      <c r="F306" s="64">
        <v>61</v>
      </c>
      <c r="G306" s="223">
        <f>C306*$B306/100</f>
        <v>30.528000000000002</v>
      </c>
      <c r="H306" s="224">
        <f>D306*$B306/100</f>
        <v>0.31200000000000006</v>
      </c>
      <c r="I306" s="224">
        <f>E306*$B306/100</f>
        <v>0</v>
      </c>
      <c r="J306" s="128">
        <f>F306*$B306/100</f>
        <v>7.3200000000000003</v>
      </c>
      <c r="K306" s="223">
        <f>B306</f>
        <v>12</v>
      </c>
      <c r="L306" s="128">
        <f>K306*$L$3</f>
        <v>12</v>
      </c>
      <c r="M306" s="40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</row>
    <row r="307" ht="14.25" customHeight="1">
      <c r="A307" s="225" t="s">
        <v>60</v>
      </c>
      <c r="B307" s="222">
        <v>20</v>
      </c>
      <c r="C307" s="54">
        <f>D307*4+E307*9+F307*4</f>
        <v>537</v>
      </c>
      <c r="D307" s="138">
        <v>15</v>
      </c>
      <c r="E307" s="138">
        <v>53</v>
      </c>
      <c r="F307" s="137">
        <v>0</v>
      </c>
      <c r="G307" s="223">
        <f>C307*$B307/100</f>
        <v>107.40000000000001</v>
      </c>
      <c r="H307" s="224">
        <f>D307*$B307/100</f>
        <v>3</v>
      </c>
      <c r="I307" s="224">
        <f>E307*$B307/100</f>
        <v>10.6</v>
      </c>
      <c r="J307" s="128">
        <f>F307*$B307/100</f>
        <v>0</v>
      </c>
      <c r="K307" s="223">
        <f>B307</f>
        <v>20</v>
      </c>
      <c r="L307" s="128">
        <f>K307*$L$3</f>
        <v>20</v>
      </c>
      <c r="M307" s="40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</row>
    <row r="308" ht="14.25" customHeight="1">
      <c r="A308" s="225" t="s">
        <v>61</v>
      </c>
      <c r="B308" s="222">
        <v>16</v>
      </c>
      <c r="C308" s="54">
        <f>D308*4+E308*9+F308*4</f>
        <v>529</v>
      </c>
      <c r="D308" s="63">
        <v>14</v>
      </c>
      <c r="E308" s="63">
        <v>33</v>
      </c>
      <c r="F308" s="64">
        <v>44</v>
      </c>
      <c r="G308" s="223">
        <f>C308*$B308/100</f>
        <v>84.640000000000001</v>
      </c>
      <c r="H308" s="224">
        <f>D308*$B308/100</f>
        <v>2.2400000000000002</v>
      </c>
      <c r="I308" s="224">
        <f>E308*$B308/100</f>
        <v>5.2800000000000002</v>
      </c>
      <c r="J308" s="128">
        <f>F308*$B308/100</f>
        <v>7.04</v>
      </c>
      <c r="K308" s="223">
        <f>B308</f>
        <v>16</v>
      </c>
      <c r="L308" s="128">
        <f>K308*$L$3</f>
        <v>16</v>
      </c>
      <c r="M308" s="40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</row>
    <row r="309" ht="14.25" customHeight="1">
      <c r="A309" s="225" t="s">
        <v>25</v>
      </c>
      <c r="B309" s="222">
        <v>2</v>
      </c>
      <c r="C309" s="54">
        <f>D309*4+E309*9+F309*4</f>
        <v>0</v>
      </c>
      <c r="D309" s="63">
        <v>0</v>
      </c>
      <c r="E309" s="63">
        <v>0</v>
      </c>
      <c r="F309" s="64">
        <v>0</v>
      </c>
      <c r="G309" s="223">
        <f>C309*$B309/100</f>
        <v>0</v>
      </c>
      <c r="H309" s="224">
        <f>D309*$B309/100</f>
        <v>0</v>
      </c>
      <c r="I309" s="224">
        <f>E309*$B309/100</f>
        <v>0</v>
      </c>
      <c r="J309" s="128">
        <f>F309*$B309/100</f>
        <v>0</v>
      </c>
      <c r="K309" s="223">
        <f>B309</f>
        <v>2</v>
      </c>
      <c r="L309" s="128">
        <f>K309*$L$3</f>
        <v>2</v>
      </c>
      <c r="M309" s="40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</row>
    <row r="310" ht="14.25" customHeight="1">
      <c r="A310" s="226" t="s">
        <v>21</v>
      </c>
      <c r="B310" s="222">
        <v>20</v>
      </c>
      <c r="C310" s="54">
        <f>D310*4+E310*9+F310*4</f>
        <v>236</v>
      </c>
      <c r="D310" s="63">
        <v>2</v>
      </c>
      <c r="E310" s="63">
        <v>0</v>
      </c>
      <c r="F310" s="64">
        <v>57</v>
      </c>
      <c r="G310" s="223">
        <f>C310*$B310/100</f>
        <v>47.200000000000003</v>
      </c>
      <c r="H310" s="224">
        <f>D310*$B310/100</f>
        <v>0.40000000000000002</v>
      </c>
      <c r="I310" s="224">
        <f>E310*$B310/100</f>
        <v>0</v>
      </c>
      <c r="J310" s="128">
        <f>F310*$B310/100</f>
        <v>11.4</v>
      </c>
      <c r="K310" s="223">
        <f>B310</f>
        <v>20</v>
      </c>
      <c r="L310" s="128">
        <f>K310*$L$3</f>
        <v>20</v>
      </c>
      <c r="M310" s="40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</row>
    <row r="311" ht="14.25" customHeight="1">
      <c r="A311" s="227"/>
      <c r="B311" s="222"/>
      <c r="C311" s="54">
        <f>D311*4+E311*9+F311*4</f>
        <v>0</v>
      </c>
      <c r="D311" s="63"/>
      <c r="E311" s="63"/>
      <c r="F311" s="64"/>
      <c r="G311" s="223">
        <f>C311*$B311/100</f>
        <v>0</v>
      </c>
      <c r="H311" s="224">
        <f>D311*$B311/100</f>
        <v>0</v>
      </c>
      <c r="I311" s="224">
        <f>E311*$B311/100</f>
        <v>0</v>
      </c>
      <c r="J311" s="128">
        <f>F311*$B311/100</f>
        <v>0</v>
      </c>
      <c r="K311" s="223">
        <f>B311</f>
        <v>0</v>
      </c>
      <c r="L311" s="128">
        <f>K311*$L$3</f>
        <v>0</v>
      </c>
      <c r="M311" s="40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</row>
    <row r="312" ht="14.25" customHeight="1">
      <c r="A312" s="227"/>
      <c r="B312" s="222"/>
      <c r="C312" s="54">
        <f>D312*4+E312*9+F312*4</f>
        <v>0</v>
      </c>
      <c r="D312" s="63"/>
      <c r="E312" s="63"/>
      <c r="F312" s="64"/>
      <c r="G312" s="223">
        <f>C312*$B312/100</f>
        <v>0</v>
      </c>
      <c r="H312" s="224">
        <f>D312*$B312/100</f>
        <v>0</v>
      </c>
      <c r="I312" s="224">
        <f>E312*$B312/100</f>
        <v>0</v>
      </c>
      <c r="J312" s="128">
        <f>F312*$B312/100</f>
        <v>0</v>
      </c>
      <c r="K312" s="223">
        <f>B312</f>
        <v>0</v>
      </c>
      <c r="L312" s="128">
        <f>K312*$L$3</f>
        <v>0</v>
      </c>
      <c r="M312" s="40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</row>
    <row r="313" ht="14.25" customHeight="1">
      <c r="A313" s="227"/>
      <c r="B313" s="222"/>
      <c r="C313" s="54">
        <f>D313*4+E313*9+F313*4</f>
        <v>0</v>
      </c>
      <c r="D313" s="63"/>
      <c r="E313" s="63"/>
      <c r="F313" s="64"/>
      <c r="G313" s="223">
        <f>C313*$B313/100</f>
        <v>0</v>
      </c>
      <c r="H313" s="224">
        <f>D313*$B313/100</f>
        <v>0</v>
      </c>
      <c r="I313" s="224">
        <f>E313*$B313/100</f>
        <v>0</v>
      </c>
      <c r="J313" s="128">
        <f>F313*$B313/100</f>
        <v>0</v>
      </c>
      <c r="K313" s="223">
        <f>B313</f>
        <v>0</v>
      </c>
      <c r="L313" s="128">
        <f>K313*$L$3</f>
        <v>0</v>
      </c>
      <c r="M313" s="40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</row>
    <row r="314" ht="14.25" customHeight="1">
      <c r="A314" s="219" t="s">
        <v>26</v>
      </c>
      <c r="B314" s="220">
        <f>SUM(B315:B324)</f>
        <v>134</v>
      </c>
      <c r="C314" s="114">
        <f>SUM(C315:C323)</f>
        <v>1905.4000000000001</v>
      </c>
      <c r="D314" s="118">
        <f>SUM(D315:D323)</f>
        <v>52.100000000000001</v>
      </c>
      <c r="E314" s="118">
        <f>SUM(E315:E323)</f>
        <v>97</v>
      </c>
      <c r="F314" s="121">
        <f>SUM(F315:F323)</f>
        <v>206</v>
      </c>
      <c r="G314" s="117">
        <f>(SUM(G315:G324))/$G302</f>
        <v>0.24691291747872041</v>
      </c>
      <c r="H314" s="118">
        <f>SUM(H315:H324)</f>
        <v>11.712</v>
      </c>
      <c r="I314" s="118">
        <f>SUM(I315:I324)</f>
        <v>23</v>
      </c>
      <c r="J314" s="121">
        <f>SUM(J315:J324)</f>
        <v>65.319999999999993</v>
      </c>
      <c r="K314" s="114">
        <f>B314</f>
        <v>134</v>
      </c>
      <c r="L314" s="121">
        <f>K314*$L$3</f>
        <v>134</v>
      </c>
      <c r="M314" s="40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ht="14.25" customHeight="1">
      <c r="A315" s="221" t="s">
        <v>45</v>
      </c>
      <c r="B315" s="222">
        <v>12</v>
      </c>
      <c r="C315" s="54">
        <f>D315*4+E315*9+F315*4</f>
        <v>254.40000000000001</v>
      </c>
      <c r="D315" s="63">
        <v>2.6000000000000001</v>
      </c>
      <c r="E315" s="63">
        <v>0</v>
      </c>
      <c r="F315" s="64">
        <v>61</v>
      </c>
      <c r="G315" s="223">
        <f>C315*$B315/100</f>
        <v>30.528000000000002</v>
      </c>
      <c r="H315" s="224">
        <f>D315*$B315/100</f>
        <v>0.31200000000000006</v>
      </c>
      <c r="I315" s="224">
        <f>E315*$B315/100</f>
        <v>0</v>
      </c>
      <c r="J315" s="128">
        <f>F315*$B315/100</f>
        <v>7.3200000000000003</v>
      </c>
      <c r="K315" s="223">
        <f>B315</f>
        <v>12</v>
      </c>
      <c r="L315" s="128">
        <f>K315*$L$3</f>
        <v>12</v>
      </c>
      <c r="M315" s="40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</row>
    <row r="316" ht="14.25" customHeight="1">
      <c r="A316" s="225" t="s">
        <v>29</v>
      </c>
      <c r="B316" s="222">
        <v>20</v>
      </c>
      <c r="C316" s="54">
        <f>D316*4+E316*9+F316*4</f>
        <v>342</v>
      </c>
      <c r="D316" s="63">
        <v>27</v>
      </c>
      <c r="E316" s="63">
        <v>26</v>
      </c>
      <c r="F316" s="64">
        <v>0</v>
      </c>
      <c r="G316" s="223">
        <f>C316*$B316/100</f>
        <v>68.400000000000006</v>
      </c>
      <c r="H316" s="224">
        <f>D316*$B316/100</f>
        <v>5.4000000000000004</v>
      </c>
      <c r="I316" s="224">
        <f>E316*$B316/100</f>
        <v>5.2000000000000002</v>
      </c>
      <c r="J316" s="128">
        <f>F316*$B316/100</f>
        <v>0</v>
      </c>
      <c r="K316" s="223">
        <f>B316</f>
        <v>20</v>
      </c>
      <c r="L316" s="128">
        <f>K316*$L$3</f>
        <v>20</v>
      </c>
      <c r="M316" s="40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</row>
    <row r="317" ht="14.25" customHeight="1">
      <c r="A317" s="183" t="s">
        <v>28</v>
      </c>
      <c r="B317" s="185">
        <v>20</v>
      </c>
      <c r="C317" s="54">
        <f>D317*4+E317*9+F317*4</f>
        <v>537</v>
      </c>
      <c r="D317" s="63">
        <v>15</v>
      </c>
      <c r="E317" s="63">
        <v>53</v>
      </c>
      <c r="F317" s="64">
        <v>0</v>
      </c>
      <c r="G317" s="223">
        <f>C317*$B317/100</f>
        <v>107.40000000000001</v>
      </c>
      <c r="H317" s="224">
        <f>D317*$B317/100</f>
        <v>3</v>
      </c>
      <c r="I317" s="224">
        <f>E317*$B317/100</f>
        <v>10.6</v>
      </c>
      <c r="J317" s="128">
        <f>F317*$B317/100</f>
        <v>0</v>
      </c>
      <c r="K317" s="223">
        <f>B317</f>
        <v>20</v>
      </c>
      <c r="L317" s="128">
        <f>K317*$L$3</f>
        <v>20</v>
      </c>
      <c r="M317" s="40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</row>
    <row r="318" ht="14.25" customHeight="1">
      <c r="A318" s="211" t="s">
        <v>30</v>
      </c>
      <c r="B318" s="185">
        <v>40</v>
      </c>
      <c r="C318" s="54">
        <f>D318*4+E318*9+F318*4</f>
        <v>322</v>
      </c>
      <c r="D318" s="63">
        <v>0.5</v>
      </c>
      <c r="E318" s="63">
        <v>0</v>
      </c>
      <c r="F318" s="64">
        <v>80</v>
      </c>
      <c r="G318" s="223">
        <f>C318*$B318/100</f>
        <v>128.80000000000001</v>
      </c>
      <c r="H318" s="224">
        <f>D318*$B318/100</f>
        <v>0.20000000000000001</v>
      </c>
      <c r="I318" s="224">
        <f>E318*$B318/100</f>
        <v>0</v>
      </c>
      <c r="J318" s="128">
        <f>F318*$B318/100</f>
        <v>32</v>
      </c>
      <c r="K318" s="223">
        <f>B318</f>
        <v>40</v>
      </c>
      <c r="L318" s="128">
        <f>K318*$L$3</f>
        <v>40</v>
      </c>
      <c r="M318" s="40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</row>
    <row r="319" ht="14.25" customHeight="1">
      <c r="A319" s="228" t="s">
        <v>25</v>
      </c>
      <c r="B319" s="222">
        <v>2</v>
      </c>
      <c r="C319" s="54">
        <f>D319*4+E319*9+F319*4</f>
        <v>0</v>
      </c>
      <c r="D319" s="63">
        <v>0</v>
      </c>
      <c r="E319" s="63">
        <v>0</v>
      </c>
      <c r="F319" s="64">
        <v>0</v>
      </c>
      <c r="G319" s="223">
        <f>C319*$B319/100</f>
        <v>0</v>
      </c>
      <c r="H319" s="224">
        <f>D319*$B319/100</f>
        <v>0</v>
      </c>
      <c r="I319" s="224">
        <f>E319*$B319/100</f>
        <v>0</v>
      </c>
      <c r="J319" s="128">
        <f>F319*$B319/100</f>
        <v>0</v>
      </c>
      <c r="K319" s="223">
        <f>B319</f>
        <v>2</v>
      </c>
      <c r="L319" s="128">
        <f>K319*$L$3</f>
        <v>2</v>
      </c>
      <c r="M319" s="40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</row>
    <row r="320" ht="14.25" customHeight="1">
      <c r="A320" s="211" t="s">
        <v>46</v>
      </c>
      <c r="B320" s="185">
        <v>40</v>
      </c>
      <c r="C320" s="54">
        <f>D320*4+E320*9+F320*4</f>
        <v>450</v>
      </c>
      <c r="D320" s="55">
        <v>7</v>
      </c>
      <c r="E320" s="55">
        <v>18</v>
      </c>
      <c r="F320" s="56">
        <v>65</v>
      </c>
      <c r="G320" s="223">
        <f>C320*$B320/100</f>
        <v>180</v>
      </c>
      <c r="H320" s="224">
        <f>D320*$B320/100</f>
        <v>2.7999999999999998</v>
      </c>
      <c r="I320" s="224">
        <f>E320*$B320/100</f>
        <v>7.2000000000000002</v>
      </c>
      <c r="J320" s="128">
        <f>F320*$B320/100</f>
        <v>26</v>
      </c>
      <c r="K320" s="223">
        <f>B320</f>
        <v>40</v>
      </c>
      <c r="L320" s="128">
        <f>K320*$L$3</f>
        <v>40</v>
      </c>
      <c r="M320" s="40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</row>
    <row r="321" ht="14.25" customHeight="1">
      <c r="A321" s="227"/>
      <c r="B321" s="222"/>
      <c r="C321" s="54">
        <f>D321*4+E321*9+F321*4</f>
        <v>0</v>
      </c>
      <c r="D321" s="63"/>
      <c r="E321" s="63"/>
      <c r="F321" s="64"/>
      <c r="G321" s="223">
        <f>C321*$B321/100</f>
        <v>0</v>
      </c>
      <c r="H321" s="224">
        <f>D321*$B321/100</f>
        <v>0</v>
      </c>
      <c r="I321" s="224">
        <f>E321*$B321/100</f>
        <v>0</v>
      </c>
      <c r="J321" s="128">
        <f>F321*$B321/100</f>
        <v>0</v>
      </c>
      <c r="K321" s="223">
        <f>B321</f>
        <v>0</v>
      </c>
      <c r="L321" s="128">
        <f>K321*$L$3</f>
        <v>0</v>
      </c>
      <c r="M321" s="40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</row>
    <row r="322" ht="14.25" customHeight="1">
      <c r="A322" s="227"/>
      <c r="B322" s="222"/>
      <c r="C322" s="54">
        <f>D322*4+E322*9+F322*4</f>
        <v>0</v>
      </c>
      <c r="D322" s="63"/>
      <c r="E322" s="63"/>
      <c r="F322" s="64"/>
      <c r="G322" s="223">
        <f>C322*$B322/100</f>
        <v>0</v>
      </c>
      <c r="H322" s="224">
        <f>D322*$B322/100</f>
        <v>0</v>
      </c>
      <c r="I322" s="224">
        <f>E322*$B322/100</f>
        <v>0</v>
      </c>
      <c r="J322" s="128">
        <f>F322*$B322/100</f>
        <v>0</v>
      </c>
      <c r="K322" s="223">
        <f>B322</f>
        <v>0</v>
      </c>
      <c r="L322" s="128">
        <f>K322*$L$3</f>
        <v>0</v>
      </c>
      <c r="M322" s="40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ht="14.25" customHeight="1">
      <c r="A323" s="227"/>
      <c r="B323" s="222"/>
      <c r="C323" s="54">
        <f>D323*4+E323*9+F323*4</f>
        <v>0</v>
      </c>
      <c r="D323" s="63"/>
      <c r="E323" s="63"/>
      <c r="F323" s="64"/>
      <c r="G323" s="223">
        <f>C323*$B323/100</f>
        <v>0</v>
      </c>
      <c r="H323" s="224">
        <f>D323*$B323/100</f>
        <v>0</v>
      </c>
      <c r="I323" s="224">
        <f>E323*$B323/100</f>
        <v>0</v>
      </c>
      <c r="J323" s="128">
        <f>F323*$B323/100</f>
        <v>0</v>
      </c>
      <c r="K323" s="223">
        <f>B323</f>
        <v>0</v>
      </c>
      <c r="L323" s="128">
        <f>K323*$L$3</f>
        <v>0</v>
      </c>
      <c r="M323" s="40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</row>
    <row r="324" ht="14.25" customHeight="1">
      <c r="A324" s="227"/>
      <c r="B324" s="222"/>
      <c r="C324" s="54">
        <f>D324*4+E324*9+F324*4</f>
        <v>0</v>
      </c>
      <c r="D324" s="63"/>
      <c r="E324" s="63"/>
      <c r="F324" s="64"/>
      <c r="G324" s="223">
        <f>C324*$B324/100</f>
        <v>0</v>
      </c>
      <c r="H324" s="224">
        <f>D324*$B324/100</f>
        <v>0</v>
      </c>
      <c r="I324" s="224">
        <f>E324*$B324/100</f>
        <v>0</v>
      </c>
      <c r="J324" s="128">
        <f>F324*$B324/100</f>
        <v>0</v>
      </c>
      <c r="K324" s="223">
        <f>B324</f>
        <v>0</v>
      </c>
      <c r="L324" s="128">
        <f>K324*$L$3</f>
        <v>0</v>
      </c>
      <c r="M324" s="40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</row>
    <row r="325" ht="14.25" customHeight="1">
      <c r="A325" s="219" t="s">
        <v>64</v>
      </c>
      <c r="B325" s="220">
        <f>SUM(B326:B330)</f>
        <v>75</v>
      </c>
      <c r="C325" s="114">
        <f>SUM(C326:C330)</f>
        <v>965</v>
      </c>
      <c r="D325" s="118">
        <f>SUM(D326:D330)</f>
        <v>17</v>
      </c>
      <c r="E325" s="118">
        <f>SUM(E326:E330)</f>
        <v>53</v>
      </c>
      <c r="F325" s="121">
        <f>SUM(F326:F330)</f>
        <v>105</v>
      </c>
      <c r="G325" s="117">
        <f>(SUM(G326:G330))/$G302</f>
        <v>0.16788302974585312</v>
      </c>
      <c r="H325" s="118">
        <f>SUM(H326:H330)</f>
        <v>5</v>
      </c>
      <c r="I325" s="118">
        <f>SUM(I326:I330)</f>
        <v>18.25</v>
      </c>
      <c r="J325" s="121">
        <f>SUM(J326:J330)</f>
        <v>41.5</v>
      </c>
      <c r="K325" s="114">
        <f>B325</f>
        <v>75</v>
      </c>
      <c r="L325" s="121">
        <f>K325*$L$3</f>
        <v>75</v>
      </c>
      <c r="M325" s="40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</row>
    <row r="326" ht="14.25" customHeight="1">
      <c r="A326" s="228" t="s">
        <v>24</v>
      </c>
      <c r="B326" s="222">
        <v>25</v>
      </c>
      <c r="C326" s="54">
        <f>D326*4+E326*9+F326*4</f>
        <v>529</v>
      </c>
      <c r="D326" s="63">
        <v>14</v>
      </c>
      <c r="E326" s="63">
        <v>33</v>
      </c>
      <c r="F326" s="64">
        <v>44</v>
      </c>
      <c r="G326" s="223">
        <f>C326*$B326/100</f>
        <v>132.25</v>
      </c>
      <c r="H326" s="224">
        <f>D326*$B326/100</f>
        <v>3.5</v>
      </c>
      <c r="I326" s="224">
        <f>E326*$B326/100</f>
        <v>8.25</v>
      </c>
      <c r="J326" s="128">
        <f>F326*$B326/100</f>
        <v>11</v>
      </c>
      <c r="K326" s="223">
        <f>B326</f>
        <v>25</v>
      </c>
      <c r="L326" s="128">
        <f>K326*$L$3</f>
        <v>25</v>
      </c>
      <c r="M326" s="40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</row>
    <row r="327" ht="14.25" customHeight="1">
      <c r="A327" s="227" t="s">
        <v>47</v>
      </c>
      <c r="B327" s="222">
        <v>50</v>
      </c>
      <c r="C327" s="54">
        <f>D327*4+E327*9+F327*4</f>
        <v>436</v>
      </c>
      <c r="D327" s="63">
        <v>3</v>
      </c>
      <c r="E327" s="63">
        <v>20</v>
      </c>
      <c r="F327" s="64">
        <v>61</v>
      </c>
      <c r="G327" s="223">
        <f>C327*$B327/100</f>
        <v>218</v>
      </c>
      <c r="H327" s="224">
        <f>D327*$B327/100</f>
        <v>1.5</v>
      </c>
      <c r="I327" s="224">
        <f>E327*$B327/100</f>
        <v>10</v>
      </c>
      <c r="J327" s="128">
        <f>F327*$B327/100</f>
        <v>30.5</v>
      </c>
      <c r="K327" s="223">
        <f>B327</f>
        <v>50</v>
      </c>
      <c r="L327" s="128">
        <f>K327*$L$3</f>
        <v>50</v>
      </c>
      <c r="M327" s="40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</row>
    <row r="328" ht="14.25" customHeight="1">
      <c r="A328" s="227"/>
      <c r="B328" s="222"/>
      <c r="C328" s="54">
        <f>D328*4+E328*9+F328*4</f>
        <v>0</v>
      </c>
      <c r="D328" s="55"/>
      <c r="E328" s="55"/>
      <c r="F328" s="56"/>
      <c r="G328" s="223">
        <f>C328*$B328/100</f>
        <v>0</v>
      </c>
      <c r="H328" s="224">
        <f>D328*$B328/100</f>
        <v>0</v>
      </c>
      <c r="I328" s="224">
        <f>E328*$B328/100</f>
        <v>0</v>
      </c>
      <c r="J328" s="128">
        <f>F328*$B328/100</f>
        <v>0</v>
      </c>
      <c r="K328" s="223">
        <f>B328</f>
        <v>0</v>
      </c>
      <c r="L328" s="128">
        <f>K328*$L$3</f>
        <v>0</v>
      </c>
      <c r="M328" s="40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</row>
    <row r="329" ht="14.25" customHeight="1">
      <c r="A329" s="227"/>
      <c r="B329" s="222"/>
      <c r="C329" s="54">
        <f>D329*4+E329*9+F329*4</f>
        <v>0</v>
      </c>
      <c r="D329" s="55"/>
      <c r="E329" s="55"/>
      <c r="F329" s="56"/>
      <c r="G329" s="223">
        <f>C329*$B329/100</f>
        <v>0</v>
      </c>
      <c r="H329" s="224">
        <f>D329*$B329/100</f>
        <v>0</v>
      </c>
      <c r="I329" s="224">
        <f>E329*$B329/100</f>
        <v>0</v>
      </c>
      <c r="J329" s="128">
        <f>F329*$B329/100</f>
        <v>0</v>
      </c>
      <c r="K329" s="223">
        <f>B329</f>
        <v>0</v>
      </c>
      <c r="L329" s="128">
        <f>K329*$L$3</f>
        <v>0</v>
      </c>
      <c r="M329" s="40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ht="14.25" customHeight="1">
      <c r="A330" s="227"/>
      <c r="B330" s="222"/>
      <c r="C330" s="54">
        <f>D330*4+E330*9+F330*4</f>
        <v>0</v>
      </c>
      <c r="D330" s="63"/>
      <c r="E330" s="63"/>
      <c r="F330" s="64"/>
      <c r="G330" s="223">
        <f>C330*$B330/100</f>
        <v>0</v>
      </c>
      <c r="H330" s="224">
        <f>D330*$B330/100</f>
        <v>0</v>
      </c>
      <c r="I330" s="224">
        <f>E330*$B330/100</f>
        <v>0</v>
      </c>
      <c r="J330" s="128">
        <f>F330*$B330/100</f>
        <v>0</v>
      </c>
      <c r="K330" s="223">
        <f>B330</f>
        <v>0</v>
      </c>
      <c r="L330" s="128">
        <f>K330*$L$3</f>
        <v>0</v>
      </c>
      <c r="M330" s="40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</row>
    <row r="331" ht="14.25" customHeight="1">
      <c r="A331" s="219" t="s">
        <v>48</v>
      </c>
      <c r="B331" s="220">
        <f>SUM(B332:B341)</f>
        <v>211</v>
      </c>
      <c r="C331" s="114">
        <f>SUM(C332:C341)</f>
        <v>2079.4000000000001</v>
      </c>
      <c r="D331" s="118">
        <f>SUM(D332:D341)</f>
        <v>149.09999999999999</v>
      </c>
      <c r="E331" s="118">
        <f>SUM(E332:E341)</f>
        <v>79</v>
      </c>
      <c r="F331" s="121">
        <f>SUM(F332:F341)</f>
        <v>193</v>
      </c>
      <c r="G331" s="117">
        <f>(SUM(G332:G341))/$G302</f>
        <v>0.30788285718941993</v>
      </c>
      <c r="H331" s="118">
        <f>SUM(H332:H341)</f>
        <v>44.112000000000002</v>
      </c>
      <c r="I331" s="118">
        <f>SUM(I332:I341)</f>
        <v>15.800000000000001</v>
      </c>
      <c r="J331" s="121">
        <f>SUM(J332:J341)</f>
        <v>80.920000000000002</v>
      </c>
      <c r="K331" s="114">
        <f>B331</f>
        <v>211</v>
      </c>
      <c r="L331" s="121">
        <f>K331*$L$3</f>
        <v>211</v>
      </c>
      <c r="M331" s="163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</row>
    <row r="332" ht="14.25" customHeight="1">
      <c r="A332" s="221" t="s">
        <v>65</v>
      </c>
      <c r="B332" s="222">
        <v>80</v>
      </c>
      <c r="C332" s="54">
        <f>D332*4+E332*9+F332*4</f>
        <v>304</v>
      </c>
      <c r="D332" s="55">
        <v>24</v>
      </c>
      <c r="E332" s="55">
        <v>0</v>
      </c>
      <c r="F332" s="56">
        <v>52</v>
      </c>
      <c r="G332" s="223">
        <f>C332*$B332/100</f>
        <v>243.19999999999999</v>
      </c>
      <c r="H332" s="224">
        <f>D332*$B332/100</f>
        <v>19.199999999999999</v>
      </c>
      <c r="I332" s="224">
        <f>E332*$B332/100</f>
        <v>0</v>
      </c>
      <c r="J332" s="128">
        <f>F332*$B332/100</f>
        <v>41.600000000000001</v>
      </c>
      <c r="K332" s="223">
        <f>B332</f>
        <v>80</v>
      </c>
      <c r="L332" s="128">
        <f>K332*$L$3</f>
        <v>80</v>
      </c>
      <c r="M332" s="163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</row>
    <row r="333" ht="14.25" customHeight="1">
      <c r="A333" s="225" t="s">
        <v>50</v>
      </c>
      <c r="B333" s="222">
        <v>20</v>
      </c>
      <c r="C333" s="54">
        <f>D333*4+E333*9+F333*4</f>
        <v>320</v>
      </c>
      <c r="D333" s="63">
        <v>80</v>
      </c>
      <c r="E333" s="63">
        <v>0</v>
      </c>
      <c r="F333" s="64">
        <v>0</v>
      </c>
      <c r="G333" s="223">
        <f>C333*$B333/100</f>
        <v>64</v>
      </c>
      <c r="H333" s="224">
        <f>D333*$B333/100</f>
        <v>16</v>
      </c>
      <c r="I333" s="224">
        <f>E333*$B333/100</f>
        <v>0</v>
      </c>
      <c r="J333" s="128">
        <f>F333*$B333/100</f>
        <v>0</v>
      </c>
      <c r="K333" s="223">
        <f>B333</f>
        <v>20</v>
      </c>
      <c r="L333" s="128">
        <f>K333*$L$3</f>
        <v>20</v>
      </c>
      <c r="M333" s="163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</row>
    <row r="334" ht="14.25" customHeight="1">
      <c r="A334" s="225" t="s">
        <v>51</v>
      </c>
      <c r="B334" s="222">
        <v>10</v>
      </c>
      <c r="C334" s="54">
        <f>D334*4+E334*9+F334*4</f>
        <v>0</v>
      </c>
      <c r="D334" s="63">
        <v>0</v>
      </c>
      <c r="E334" s="63">
        <v>0</v>
      </c>
      <c r="F334" s="64">
        <v>0</v>
      </c>
      <c r="G334" s="223">
        <f>C334*$B334/100</f>
        <v>0</v>
      </c>
      <c r="H334" s="224">
        <f>D334*$B334/100</f>
        <v>0</v>
      </c>
      <c r="I334" s="224">
        <f>E334*$B334/100</f>
        <v>0</v>
      </c>
      <c r="J334" s="128">
        <f>F334*$B334/100</f>
        <v>0</v>
      </c>
      <c r="K334" s="223">
        <f>B334</f>
        <v>10</v>
      </c>
      <c r="L334" s="128">
        <f>K334*$L$3</f>
        <v>10</v>
      </c>
      <c r="M334" s="163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</row>
    <row r="335" ht="14.25" customHeight="1">
      <c r="A335" s="225" t="s">
        <v>45</v>
      </c>
      <c r="B335" s="222">
        <v>12</v>
      </c>
      <c r="C335" s="54">
        <f>D335*4+E335*9+F335*4</f>
        <v>254.40000000000001</v>
      </c>
      <c r="D335" s="63">
        <v>2.6000000000000001</v>
      </c>
      <c r="E335" s="63">
        <v>0</v>
      </c>
      <c r="F335" s="64">
        <v>61</v>
      </c>
      <c r="G335" s="223">
        <f>C335*$B335/100</f>
        <v>30.528000000000002</v>
      </c>
      <c r="H335" s="224">
        <f>D335*$B335/100</f>
        <v>0.31200000000000006</v>
      </c>
      <c r="I335" s="224">
        <f>E335*$B335/100</f>
        <v>0</v>
      </c>
      <c r="J335" s="128">
        <f>F335*$B335/100</f>
        <v>7.3200000000000003</v>
      </c>
      <c r="K335" s="223">
        <f>B335</f>
        <v>12</v>
      </c>
      <c r="L335" s="128">
        <f>K335*$L$3</f>
        <v>12</v>
      </c>
      <c r="M335" s="163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</row>
    <row r="336" ht="14.25" customHeight="1">
      <c r="A336" s="225" t="s">
        <v>60</v>
      </c>
      <c r="B336" s="222">
        <v>20</v>
      </c>
      <c r="C336" s="54">
        <f>D336*4+E336*9+F336*4</f>
        <v>537</v>
      </c>
      <c r="D336" s="63">
        <v>15</v>
      </c>
      <c r="E336" s="63">
        <v>53</v>
      </c>
      <c r="F336" s="64">
        <v>0</v>
      </c>
      <c r="G336" s="223">
        <f>C336*$B336/100</f>
        <v>107.40000000000001</v>
      </c>
      <c r="H336" s="224">
        <f>D336*$B336/100</f>
        <v>3</v>
      </c>
      <c r="I336" s="224">
        <f>E336*$B336/100</f>
        <v>10.6</v>
      </c>
      <c r="J336" s="128">
        <f>F336*$B336/100</f>
        <v>0</v>
      </c>
      <c r="K336" s="223">
        <f>B336</f>
        <v>20</v>
      </c>
      <c r="L336" s="128">
        <f>K336*$L$3</f>
        <v>20</v>
      </c>
      <c r="M336" s="163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</row>
    <row r="337" ht="14.25" customHeight="1">
      <c r="A337" s="225" t="s">
        <v>29</v>
      </c>
      <c r="B337" s="222">
        <v>20</v>
      </c>
      <c r="C337" s="54">
        <f>D337*4+E337*9+F337*4</f>
        <v>342</v>
      </c>
      <c r="D337" s="63">
        <v>27</v>
      </c>
      <c r="E337" s="63">
        <v>26</v>
      </c>
      <c r="F337" s="64">
        <v>0</v>
      </c>
      <c r="G337" s="223">
        <f>C337*$B337/100</f>
        <v>68.400000000000006</v>
      </c>
      <c r="H337" s="224">
        <f>D337*$B337/100</f>
        <v>5.4000000000000004</v>
      </c>
      <c r="I337" s="224">
        <f>E337*$B337/100</f>
        <v>5.2000000000000002</v>
      </c>
      <c r="J337" s="128">
        <f>F337*$B337/100</f>
        <v>0</v>
      </c>
      <c r="K337" s="223">
        <f>B337</f>
        <v>20</v>
      </c>
      <c r="L337" s="128">
        <f>K337*$L$3</f>
        <v>20</v>
      </c>
      <c r="M337" s="163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</row>
    <row r="338" ht="14.25" customHeight="1">
      <c r="A338" s="226" t="s">
        <v>25</v>
      </c>
      <c r="B338" s="222">
        <v>2</v>
      </c>
      <c r="C338" s="54">
        <f>D338*4+E338*9+F338*4</f>
        <v>0</v>
      </c>
      <c r="D338" s="63">
        <v>0</v>
      </c>
      <c r="E338" s="63">
        <v>0</v>
      </c>
      <c r="F338" s="64">
        <v>0</v>
      </c>
      <c r="G338" s="223">
        <f>C338*$B338/100</f>
        <v>0</v>
      </c>
      <c r="H338" s="224">
        <f>D338*$B338/100</f>
        <v>0</v>
      </c>
      <c r="I338" s="224">
        <f>E338*$B338/100</f>
        <v>0</v>
      </c>
      <c r="J338" s="128">
        <f>F338*$B338/100</f>
        <v>0</v>
      </c>
      <c r="K338" s="223">
        <f>B338</f>
        <v>2</v>
      </c>
      <c r="L338" s="128">
        <f>K338*$L$3</f>
        <v>2</v>
      </c>
      <c r="M338" s="163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</row>
    <row r="339" ht="14.25" customHeight="1">
      <c r="A339" s="211" t="s">
        <v>30</v>
      </c>
      <c r="B339" s="185">
        <v>40</v>
      </c>
      <c r="C339" s="54">
        <f>D339*4+E339*9+F339*4</f>
        <v>322</v>
      </c>
      <c r="D339" s="63">
        <v>0.5</v>
      </c>
      <c r="E339" s="63">
        <v>0</v>
      </c>
      <c r="F339" s="64">
        <v>80</v>
      </c>
      <c r="G339" s="223">
        <f>C339*$B339/100</f>
        <v>128.80000000000001</v>
      </c>
      <c r="H339" s="224">
        <f>D339*$B339/100</f>
        <v>0.20000000000000001</v>
      </c>
      <c r="I339" s="224">
        <f>E339*$B339/100</f>
        <v>0</v>
      </c>
      <c r="J339" s="128">
        <f>F339*$B339/100</f>
        <v>32</v>
      </c>
      <c r="K339" s="223">
        <f>B339</f>
        <v>40</v>
      </c>
      <c r="L339" s="128">
        <f>K339*$L$3</f>
        <v>40</v>
      </c>
      <c r="M339" s="163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</row>
    <row r="340" ht="14.25" customHeight="1">
      <c r="A340" s="221" t="s">
        <v>36</v>
      </c>
      <c r="B340" s="222">
        <v>5</v>
      </c>
      <c r="C340" s="54">
        <f>D340*4+E340*9+F340*4</f>
        <v>0</v>
      </c>
      <c r="D340" s="63">
        <v>0</v>
      </c>
      <c r="E340" s="63">
        <v>0</v>
      </c>
      <c r="F340" s="64">
        <v>0</v>
      </c>
      <c r="G340" s="223">
        <f>C340*$B340/100</f>
        <v>0</v>
      </c>
      <c r="H340" s="224">
        <f>D340*$B340/100</f>
        <v>0</v>
      </c>
      <c r="I340" s="224">
        <f>E340*$B340/100</f>
        <v>0</v>
      </c>
      <c r="J340" s="128">
        <f>F340*$B340/100</f>
        <v>0</v>
      </c>
      <c r="K340" s="223">
        <f>B340</f>
        <v>5</v>
      </c>
      <c r="L340" s="128">
        <f>K340*$L$3</f>
        <v>5</v>
      </c>
      <c r="M340" s="163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</row>
    <row r="341" ht="14.25" customHeight="1">
      <c r="A341" s="225" t="s">
        <v>37</v>
      </c>
      <c r="B341" s="234">
        <v>2</v>
      </c>
      <c r="C341" s="54">
        <f>D341*4+E341*9+F341*4</f>
        <v>0</v>
      </c>
      <c r="D341" s="191">
        <v>0</v>
      </c>
      <c r="E341" s="191">
        <v>0</v>
      </c>
      <c r="F341" s="193">
        <v>0</v>
      </c>
      <c r="G341" s="237">
        <f>C341*$B341/100</f>
        <v>0</v>
      </c>
      <c r="H341" s="224">
        <f>D341*$B341/100</f>
        <v>0</v>
      </c>
      <c r="I341" s="224">
        <f>E341*$B341/100</f>
        <v>0</v>
      </c>
      <c r="J341" s="128">
        <f>F341*$B341/100</f>
        <v>0</v>
      </c>
      <c r="K341" s="237">
        <f>B341</f>
        <v>2</v>
      </c>
      <c r="L341" s="238">
        <f>K341*$L$3</f>
        <v>2</v>
      </c>
      <c r="M341" s="163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</row>
    <row r="342" ht="14.25" customHeight="1">
      <c r="A342" s="247"/>
      <c r="B342" s="247"/>
      <c r="C342" s="247"/>
      <c r="D342" s="247"/>
      <c r="E342" s="248"/>
      <c r="F342" s="241" t="s">
        <v>38</v>
      </c>
      <c r="G342" s="242"/>
      <c r="H342" s="243">
        <f>ROUND(H302/(($H302+$I302+$J302)/6),2)</f>
        <v>1.0900000000000001</v>
      </c>
      <c r="I342" s="243">
        <f>ROUND(I302/(($H302+$I302+$J302)/6),2)</f>
        <v>1.1100000000000001</v>
      </c>
      <c r="J342" s="244">
        <f>ROUND(J302/(($H302+$I302+$J302)/6),2)</f>
        <v>3.8000000000000003</v>
      </c>
      <c r="K342" s="245" t="s">
        <v>39</v>
      </c>
      <c r="L342" s="246"/>
      <c r="M342" s="163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</row>
    <row r="343" ht="14.25" customHeight="1">
      <c r="A343" s="163"/>
      <c r="B343" s="163"/>
      <c r="C343" s="163"/>
      <c r="D343" s="249"/>
      <c r="E343" s="249"/>
      <c r="F343" s="249"/>
      <c r="G343" s="163"/>
      <c r="H343" s="249"/>
      <c r="I343" s="249"/>
      <c r="J343" s="249"/>
      <c r="K343" s="163"/>
      <c r="L343" s="163"/>
      <c r="M343" s="163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</row>
    <row r="344" ht="14.25" customHeight="1">
      <c r="A344" s="250" t="s">
        <v>5</v>
      </c>
      <c r="B344" s="251" t="s">
        <v>6</v>
      </c>
      <c r="C344" s="252" t="s">
        <v>7</v>
      </c>
      <c r="D344" s="253" t="s">
        <v>8</v>
      </c>
      <c r="E344" s="253" t="s">
        <v>9</v>
      </c>
      <c r="F344" s="254" t="s">
        <v>10</v>
      </c>
      <c r="G344" s="255" t="s">
        <v>11</v>
      </c>
      <c r="H344" s="26" t="s">
        <v>12</v>
      </c>
      <c r="I344" s="26" t="s">
        <v>13</v>
      </c>
      <c r="J344" s="256" t="s">
        <v>14</v>
      </c>
      <c r="K344" s="257" t="s">
        <v>15</v>
      </c>
      <c r="L344" s="29" t="s">
        <v>16</v>
      </c>
      <c r="M344" s="163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ht="14.25" customHeight="1">
      <c r="A345" s="258" t="s">
        <v>70</v>
      </c>
      <c r="B345" s="172">
        <f>SUM(B346,B357,B368,B374)</f>
        <v>545</v>
      </c>
      <c r="C345" s="173">
        <f>SUM(C346,C357,C368,C374)</f>
        <v>6759.2000000000007</v>
      </c>
      <c r="D345" s="33">
        <f>SUM(D346,D357,D368,D374)</f>
        <v>273.29999999999995</v>
      </c>
      <c r="E345" s="33">
        <f>SUM(E346,E357,E368,E374)</f>
        <v>302</v>
      </c>
      <c r="F345" s="175">
        <f>SUM(F346,F357,F368,F374)</f>
        <v>737</v>
      </c>
      <c r="G345" s="35">
        <f>SUM(G347:G356,G358:G367,G369:G373,G375:G384)</f>
        <v>2009.9740000000004</v>
      </c>
      <c r="H345" s="33">
        <f>SUM(H346,H357,H368,H374)</f>
        <v>75.635999999999996</v>
      </c>
      <c r="I345" s="33">
        <f>SUM(I346,I357,I368,I374)</f>
        <v>64.150000000000006</v>
      </c>
      <c r="J345" s="175">
        <f>SUM(J346,J357,J368,J374)</f>
        <v>282.51999999999998</v>
      </c>
      <c r="K345" s="35">
        <f>B345</f>
        <v>545</v>
      </c>
      <c r="L345" s="38">
        <f>K345*$L$3</f>
        <v>545</v>
      </c>
      <c r="M345" s="163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</row>
    <row r="346" ht="14.25" customHeight="1">
      <c r="A346" s="177" t="s">
        <v>18</v>
      </c>
      <c r="B346" s="210">
        <f>SUM(B347:B356)</f>
        <v>169</v>
      </c>
      <c r="C346" s="43">
        <f>SUM(C347:C356)</f>
        <v>2030.4000000000001</v>
      </c>
      <c r="D346" s="47">
        <f>SUM(D347:D356)</f>
        <v>65.599999999999994</v>
      </c>
      <c r="E346" s="47">
        <f>SUM(E347:E356)</f>
        <v>72</v>
      </c>
      <c r="F346" s="50">
        <f>SUM(F347:F356)</f>
        <v>280</v>
      </c>
      <c r="G346" s="46">
        <f>(SUM(G347:G356))/$G345</f>
        <v>0.29213213703261826</v>
      </c>
      <c r="H346" s="47">
        <f>SUM(H347:H356)</f>
        <v>19.612000000000002</v>
      </c>
      <c r="I346" s="47">
        <f>SUM(I347:I356)</f>
        <v>19.050000000000001</v>
      </c>
      <c r="J346" s="50">
        <f>SUM(J347:J356)</f>
        <v>84.319999999999993</v>
      </c>
      <c r="K346" s="43">
        <f>B346</f>
        <v>169</v>
      </c>
      <c r="L346" s="50">
        <f>K346*$L$3</f>
        <v>169</v>
      </c>
      <c r="M346" s="163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</row>
    <row r="347" ht="14.25" customHeight="1">
      <c r="A347" s="180" t="s">
        <v>19</v>
      </c>
      <c r="B347" s="185">
        <v>70</v>
      </c>
      <c r="C347" s="54">
        <f>D347*4+E347*9+F347*4</f>
        <v>350</v>
      </c>
      <c r="D347" s="55">
        <v>12</v>
      </c>
      <c r="E347" s="55">
        <v>6</v>
      </c>
      <c r="F347" s="56">
        <v>62</v>
      </c>
      <c r="G347" s="186">
        <f>C347*$B347/100</f>
        <v>245</v>
      </c>
      <c r="H347" s="187">
        <f>D347*$B347/100</f>
        <v>8.4000000000000004</v>
      </c>
      <c r="I347" s="187">
        <f>E347*$B347/100</f>
        <v>4.2000000000000002</v>
      </c>
      <c r="J347" s="60">
        <f>F347*$B347/100</f>
        <v>43.399999999999999</v>
      </c>
      <c r="K347" s="186">
        <f>B347</f>
        <v>70</v>
      </c>
      <c r="L347" s="60">
        <f>K347*$L$3</f>
        <v>70</v>
      </c>
      <c r="M347" s="163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</row>
    <row r="348" ht="14.25" customHeight="1">
      <c r="A348" s="182" t="s">
        <v>20</v>
      </c>
      <c r="B348" s="185">
        <v>20</v>
      </c>
      <c r="C348" s="54">
        <f>D348*4+E348*9+F348*4</f>
        <v>319</v>
      </c>
      <c r="D348" s="63">
        <v>8</v>
      </c>
      <c r="E348" s="63">
        <v>7</v>
      </c>
      <c r="F348" s="64">
        <v>56</v>
      </c>
      <c r="G348" s="186">
        <f>C348*$B348/100</f>
        <v>63.799999999999997</v>
      </c>
      <c r="H348" s="187">
        <f>D348*$B348/100</f>
        <v>1.6000000000000001</v>
      </c>
      <c r="I348" s="187">
        <f>E348*$B348/100</f>
        <v>1.3999999999999999</v>
      </c>
      <c r="J348" s="60">
        <f>F348*$B348/100</f>
        <v>11.199999999999999</v>
      </c>
      <c r="K348" s="186">
        <f>B348</f>
        <v>20</v>
      </c>
      <c r="L348" s="60">
        <f>K348*$L$3</f>
        <v>20</v>
      </c>
      <c r="M348" s="163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</row>
    <row r="349" ht="14.25" customHeight="1">
      <c r="A349" s="182" t="s">
        <v>21</v>
      </c>
      <c r="B349" s="185">
        <v>20</v>
      </c>
      <c r="C349" s="54">
        <f>D349*4+E349*9+F349*4</f>
        <v>236</v>
      </c>
      <c r="D349" s="63">
        <v>2</v>
      </c>
      <c r="E349" s="63">
        <v>0</v>
      </c>
      <c r="F349" s="64">
        <v>57</v>
      </c>
      <c r="G349" s="186">
        <f>C349*$B349/100</f>
        <v>47.200000000000003</v>
      </c>
      <c r="H349" s="187">
        <f>D349*$B349/100</f>
        <v>0.40000000000000002</v>
      </c>
      <c r="I349" s="187">
        <f>E349*$B349/100</f>
        <v>0</v>
      </c>
      <c r="J349" s="60">
        <f>F349*$B349/100</f>
        <v>11.4</v>
      </c>
      <c r="K349" s="186">
        <f>B349</f>
        <v>20</v>
      </c>
      <c r="L349" s="60">
        <f>K349*$L$3</f>
        <v>20</v>
      </c>
      <c r="M349" s="163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</row>
    <row r="350" ht="14.25" customHeight="1">
      <c r="A350" s="182" t="s">
        <v>22</v>
      </c>
      <c r="B350" s="185">
        <v>12</v>
      </c>
      <c r="C350" s="54">
        <f>D350*4+E350*9+F350*4</f>
        <v>254.40000000000001</v>
      </c>
      <c r="D350" s="63">
        <v>2.6000000000000001</v>
      </c>
      <c r="E350" s="63">
        <v>0</v>
      </c>
      <c r="F350" s="64">
        <v>61</v>
      </c>
      <c r="G350" s="186">
        <f>C350*$B350/100</f>
        <v>30.528000000000002</v>
      </c>
      <c r="H350" s="187">
        <f>D350*$B350/100</f>
        <v>0.31200000000000006</v>
      </c>
      <c r="I350" s="187">
        <f>E350*$B350/100</f>
        <v>0</v>
      </c>
      <c r="J350" s="60">
        <f>F350*$B350/100</f>
        <v>7.3200000000000003</v>
      </c>
      <c r="K350" s="186">
        <f>B350</f>
        <v>12</v>
      </c>
      <c r="L350" s="60">
        <f>K350*$L$3</f>
        <v>12</v>
      </c>
      <c r="M350" s="163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</row>
    <row r="351" ht="14.25" customHeight="1">
      <c r="A351" s="182" t="s">
        <v>23</v>
      </c>
      <c r="B351" s="185">
        <v>20</v>
      </c>
      <c r="C351" s="54">
        <f>D351*4+E351*9+F351*4</f>
        <v>342</v>
      </c>
      <c r="D351" s="63">
        <v>27</v>
      </c>
      <c r="E351" s="63">
        <v>26</v>
      </c>
      <c r="F351" s="64">
        <v>0</v>
      </c>
      <c r="G351" s="186">
        <f>C351*$B351/100</f>
        <v>68.400000000000006</v>
      </c>
      <c r="H351" s="187">
        <f>D351*$B351/100</f>
        <v>5.4000000000000004</v>
      </c>
      <c r="I351" s="187">
        <f>E351*$B351/100</f>
        <v>5.2000000000000002</v>
      </c>
      <c r="J351" s="60">
        <f>F351*$B351/100</f>
        <v>0</v>
      </c>
      <c r="K351" s="186">
        <f>B351</f>
        <v>20</v>
      </c>
      <c r="L351" s="60">
        <f>K351*$L$3</f>
        <v>20</v>
      </c>
      <c r="M351" s="163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</row>
    <row r="352" ht="14.25" customHeight="1">
      <c r="A352" s="182" t="s">
        <v>24</v>
      </c>
      <c r="B352" s="185">
        <v>25</v>
      </c>
      <c r="C352" s="54">
        <f>D352*4+E352*9+F352*4</f>
        <v>529</v>
      </c>
      <c r="D352" s="63">
        <v>14</v>
      </c>
      <c r="E352" s="63">
        <v>33</v>
      </c>
      <c r="F352" s="64">
        <v>44</v>
      </c>
      <c r="G352" s="186">
        <f>C352*$B352/100</f>
        <v>132.25</v>
      </c>
      <c r="H352" s="187">
        <f>D352*$B352/100</f>
        <v>3.5</v>
      </c>
      <c r="I352" s="187">
        <f>E352*$B352/100</f>
        <v>8.25</v>
      </c>
      <c r="J352" s="60">
        <f>F352*$B352/100</f>
        <v>11</v>
      </c>
      <c r="K352" s="186">
        <f>B352</f>
        <v>25</v>
      </c>
      <c r="L352" s="60">
        <f>K352*$L$3</f>
        <v>25</v>
      </c>
      <c r="M352" s="163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</row>
    <row r="353" ht="14.25" customHeight="1">
      <c r="A353" s="183" t="s">
        <v>25</v>
      </c>
      <c r="B353" s="185">
        <v>2</v>
      </c>
      <c r="C353" s="54">
        <f>D353*4+E353*9+F353*4</f>
        <v>0</v>
      </c>
      <c r="D353" s="63">
        <v>0</v>
      </c>
      <c r="E353" s="63">
        <v>0</v>
      </c>
      <c r="F353" s="64">
        <v>0</v>
      </c>
      <c r="G353" s="186">
        <f>C353*$B353/100</f>
        <v>0</v>
      </c>
      <c r="H353" s="187">
        <f>D353*$B353/100</f>
        <v>0</v>
      </c>
      <c r="I353" s="187">
        <f>E353*$B353/100</f>
        <v>0</v>
      </c>
      <c r="J353" s="60">
        <f>F353*$B353/100</f>
        <v>0</v>
      </c>
      <c r="K353" s="186">
        <f>B353</f>
        <v>2</v>
      </c>
      <c r="L353" s="60">
        <f>K353*$L$3</f>
        <v>2</v>
      </c>
      <c r="M353" s="163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</row>
    <row r="354" ht="14.25" customHeight="1">
      <c r="A354" s="259"/>
      <c r="B354" s="185"/>
      <c r="C354" s="54">
        <f>D354*4+E354*9+F354*4</f>
        <v>0</v>
      </c>
      <c r="D354" s="63"/>
      <c r="E354" s="63"/>
      <c r="F354" s="64"/>
      <c r="G354" s="186">
        <f>C354*$B354/100</f>
        <v>0</v>
      </c>
      <c r="H354" s="187">
        <f>D354*$B354/100</f>
        <v>0</v>
      </c>
      <c r="I354" s="187">
        <f>E354*$B354/100</f>
        <v>0</v>
      </c>
      <c r="J354" s="60">
        <f>F354*$B354/100</f>
        <v>0</v>
      </c>
      <c r="K354" s="186">
        <f>B354</f>
        <v>0</v>
      </c>
      <c r="L354" s="60">
        <f>K354*$L$3</f>
        <v>0</v>
      </c>
      <c r="M354" s="163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</row>
    <row r="355" ht="14.25" customHeight="1">
      <c r="A355" s="259"/>
      <c r="B355" s="185"/>
      <c r="C355" s="54">
        <f>D355*4+E355*9+F355*4</f>
        <v>0</v>
      </c>
      <c r="D355" s="63"/>
      <c r="E355" s="63"/>
      <c r="F355" s="64"/>
      <c r="G355" s="186">
        <f>C355*$B355/100</f>
        <v>0</v>
      </c>
      <c r="H355" s="187">
        <f>D355*$B355/100</f>
        <v>0</v>
      </c>
      <c r="I355" s="187">
        <f>E355*$B355/100</f>
        <v>0</v>
      </c>
      <c r="J355" s="60">
        <f>F355*$B355/100</f>
        <v>0</v>
      </c>
      <c r="K355" s="186">
        <f>B355</f>
        <v>0</v>
      </c>
      <c r="L355" s="60">
        <f>K355*$L$3</f>
        <v>0</v>
      </c>
      <c r="M355" s="163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</row>
    <row r="356" ht="14.25" customHeight="1">
      <c r="A356" s="259"/>
      <c r="B356" s="185"/>
      <c r="C356" s="54">
        <f>D356*4+E356*9+F356*4</f>
        <v>0</v>
      </c>
      <c r="D356" s="63"/>
      <c r="E356" s="63"/>
      <c r="F356" s="64"/>
      <c r="G356" s="186">
        <f>C356*$B356/100</f>
        <v>0</v>
      </c>
      <c r="H356" s="187">
        <f>D356*$B356/100</f>
        <v>0</v>
      </c>
      <c r="I356" s="187">
        <f>E356*$B356/100</f>
        <v>0</v>
      </c>
      <c r="J356" s="60">
        <f>F356*$B356/100</f>
        <v>0</v>
      </c>
      <c r="K356" s="186">
        <f>B356</f>
        <v>0</v>
      </c>
      <c r="L356" s="60">
        <f>K356*$L$3</f>
        <v>0</v>
      </c>
      <c r="M356" s="163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</row>
    <row r="357" ht="14.25" customHeight="1">
      <c r="A357" s="177" t="s">
        <v>26</v>
      </c>
      <c r="B357" s="210">
        <f>SUM(B358:B367)</f>
        <v>89</v>
      </c>
      <c r="C357" s="43">
        <f>SUM(C358:C366)</f>
        <v>1977.4000000000001</v>
      </c>
      <c r="D357" s="47">
        <f>SUM(D358:D366)</f>
        <v>55.100000000000001</v>
      </c>
      <c r="E357" s="47">
        <f>SUM(E358:E366)</f>
        <v>109</v>
      </c>
      <c r="F357" s="50">
        <f>SUM(F358:F366)</f>
        <v>194</v>
      </c>
      <c r="G357" s="46">
        <f>(SUM(G358:G367))/$G345</f>
        <v>0.1645533723321794</v>
      </c>
      <c r="H357" s="47">
        <f>SUM(H358:H367)</f>
        <v>6.3120000000000003</v>
      </c>
      <c r="I357" s="47">
        <f>SUM(I358:I367)</f>
        <v>12.699999999999999</v>
      </c>
      <c r="J357" s="50">
        <f>SUM(J358:J367)</f>
        <v>47.799999999999997</v>
      </c>
      <c r="K357" s="43">
        <f>B357</f>
        <v>89</v>
      </c>
      <c r="L357" s="50">
        <f>K357*$L$3</f>
        <v>89</v>
      </c>
      <c r="M357" s="163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</row>
    <row r="358" ht="14.25" customHeight="1">
      <c r="A358" s="180" t="s">
        <v>27</v>
      </c>
      <c r="B358" s="185">
        <v>16</v>
      </c>
      <c r="C358" s="54">
        <f>D358*4+E358*9+F358*4</f>
        <v>522</v>
      </c>
      <c r="D358" s="55">
        <v>10</v>
      </c>
      <c r="E358" s="55">
        <v>30</v>
      </c>
      <c r="F358" s="56">
        <v>53</v>
      </c>
      <c r="G358" s="186">
        <f>C358*$B358/100</f>
        <v>83.519999999999996</v>
      </c>
      <c r="H358" s="187">
        <f>D358*$B358/100</f>
        <v>1.6000000000000001</v>
      </c>
      <c r="I358" s="187">
        <f>E358*$B358/100</f>
        <v>4.7999999999999998</v>
      </c>
      <c r="J358" s="60">
        <f>F358*$B358/100</f>
        <v>8.4800000000000004</v>
      </c>
      <c r="K358" s="186">
        <f>B358</f>
        <v>16</v>
      </c>
      <c r="L358" s="60">
        <f>K358*$L$3</f>
        <v>16</v>
      </c>
      <c r="M358" s="163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</row>
    <row r="359" ht="14.25" customHeight="1">
      <c r="A359" s="182" t="s">
        <v>25</v>
      </c>
      <c r="B359" s="185">
        <v>1</v>
      </c>
      <c r="C359" s="54">
        <f>D359*4+E359*9+F359*4</f>
        <v>0</v>
      </c>
      <c r="D359" s="63">
        <v>0</v>
      </c>
      <c r="E359" s="63">
        <v>0</v>
      </c>
      <c r="F359" s="64">
        <v>0</v>
      </c>
      <c r="G359" s="186">
        <f>C359*$B359/100</f>
        <v>0</v>
      </c>
      <c r="H359" s="187">
        <f>D359*$B359/100</f>
        <v>0</v>
      </c>
      <c r="I359" s="187">
        <f>E359*$B359/100</f>
        <v>0</v>
      </c>
      <c r="J359" s="60">
        <f>F359*$B359/100</f>
        <v>0</v>
      </c>
      <c r="K359" s="186">
        <f>B359</f>
        <v>1</v>
      </c>
      <c r="L359" s="60">
        <f>K359*$L$3</f>
        <v>1</v>
      </c>
      <c r="M359" s="163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ht="14.25" customHeight="1">
      <c r="A360" s="182" t="s">
        <v>22</v>
      </c>
      <c r="B360" s="185">
        <v>12</v>
      </c>
      <c r="C360" s="54">
        <f>D360*4+E360*9+F360*4</f>
        <v>254.40000000000001</v>
      </c>
      <c r="D360" s="63">
        <v>2.6000000000000001</v>
      </c>
      <c r="E360" s="63">
        <v>0</v>
      </c>
      <c r="F360" s="64">
        <v>61</v>
      </c>
      <c r="G360" s="186">
        <f>C360*$B360/100</f>
        <v>30.528000000000002</v>
      </c>
      <c r="H360" s="187">
        <f>D360*$B360/100</f>
        <v>0.31200000000000006</v>
      </c>
      <c r="I360" s="187">
        <f>E360*$B360/100</f>
        <v>0</v>
      </c>
      <c r="J360" s="60">
        <f>F360*$B360/100</f>
        <v>7.3200000000000003</v>
      </c>
      <c r="K360" s="186">
        <f>B360</f>
        <v>12</v>
      </c>
      <c r="L360" s="60">
        <f>K360*$L$3</f>
        <v>12</v>
      </c>
      <c r="M360" s="163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</row>
    <row r="361" ht="14.25" customHeight="1">
      <c r="A361" s="182" t="s">
        <v>28</v>
      </c>
      <c r="B361" s="185">
        <v>10</v>
      </c>
      <c r="C361" s="54">
        <f>D361*4+E361*9+F361*4</f>
        <v>537</v>
      </c>
      <c r="D361" s="63">
        <v>15</v>
      </c>
      <c r="E361" s="63">
        <v>53</v>
      </c>
      <c r="F361" s="64">
        <v>0</v>
      </c>
      <c r="G361" s="186">
        <f>C361*$B361/100</f>
        <v>53.700000000000003</v>
      </c>
      <c r="H361" s="187">
        <f>D361*$B361/100</f>
        <v>1.5</v>
      </c>
      <c r="I361" s="187">
        <f>E361*$B361/100</f>
        <v>5.2999999999999998</v>
      </c>
      <c r="J361" s="60">
        <f>F361*$B361/100</f>
        <v>0</v>
      </c>
      <c r="K361" s="186">
        <f>B361</f>
        <v>10</v>
      </c>
      <c r="L361" s="60">
        <f>K361*$L$3</f>
        <v>10</v>
      </c>
      <c r="M361" s="163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</row>
    <row r="362" ht="14.25" customHeight="1">
      <c r="A362" s="183" t="s">
        <v>29</v>
      </c>
      <c r="B362" s="185">
        <v>10</v>
      </c>
      <c r="C362" s="54">
        <f>D362*4+E362*9+F362*4</f>
        <v>342</v>
      </c>
      <c r="D362" s="63">
        <v>27</v>
      </c>
      <c r="E362" s="63">
        <v>26</v>
      </c>
      <c r="F362" s="64">
        <v>0</v>
      </c>
      <c r="G362" s="186">
        <f>C362*$B362/100</f>
        <v>34.200000000000003</v>
      </c>
      <c r="H362" s="187">
        <f>D362*$B362/100</f>
        <v>2.7000000000000002</v>
      </c>
      <c r="I362" s="187">
        <f>E362*$B362/100</f>
        <v>2.6000000000000001</v>
      </c>
      <c r="J362" s="60">
        <f>F362*$B362/100</f>
        <v>0</v>
      </c>
      <c r="K362" s="186">
        <f>B362</f>
        <v>10</v>
      </c>
      <c r="L362" s="60">
        <f>K362*$L$3</f>
        <v>10</v>
      </c>
      <c r="M362" s="163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ht="14.25" customHeight="1">
      <c r="A363" s="211" t="s">
        <v>30</v>
      </c>
      <c r="B363" s="185">
        <v>40</v>
      </c>
      <c r="C363" s="54">
        <f>D363*4+E363*9+F363*4</f>
        <v>322</v>
      </c>
      <c r="D363" s="63">
        <v>0.5</v>
      </c>
      <c r="E363" s="63">
        <v>0</v>
      </c>
      <c r="F363" s="64">
        <v>80</v>
      </c>
      <c r="G363" s="186">
        <f>C363*$B363/100</f>
        <v>128.80000000000001</v>
      </c>
      <c r="H363" s="187">
        <f>D363*$B363/100</f>
        <v>0.20000000000000001</v>
      </c>
      <c r="I363" s="187">
        <f>E363*$B363/100</f>
        <v>0</v>
      </c>
      <c r="J363" s="60">
        <f>F363*$B363/100</f>
        <v>32</v>
      </c>
      <c r="K363" s="186">
        <f>B363</f>
        <v>40</v>
      </c>
      <c r="L363" s="60">
        <f>K363*$L$3</f>
        <v>40</v>
      </c>
      <c r="M363" s="163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</row>
    <row r="364" ht="14.25" customHeight="1">
      <c r="A364" s="259"/>
      <c r="B364" s="185"/>
      <c r="C364" s="54">
        <f>D364*4+E364*9+F364*4</f>
        <v>0</v>
      </c>
      <c r="D364" s="63"/>
      <c r="E364" s="63"/>
      <c r="F364" s="64"/>
      <c r="G364" s="186">
        <f>C364*$B364/100</f>
        <v>0</v>
      </c>
      <c r="H364" s="187">
        <f>D364*$B364/100</f>
        <v>0</v>
      </c>
      <c r="I364" s="187">
        <f>E364*$B364/100</f>
        <v>0</v>
      </c>
      <c r="J364" s="60">
        <f>F364*$B364/100</f>
        <v>0</v>
      </c>
      <c r="K364" s="186">
        <f>B364</f>
        <v>0</v>
      </c>
      <c r="L364" s="60">
        <f>K364*$L$3</f>
        <v>0</v>
      </c>
      <c r="M364" s="163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</row>
    <row r="365" ht="14.25" customHeight="1">
      <c r="A365" s="259"/>
      <c r="B365" s="185"/>
      <c r="C365" s="54">
        <f>D365*4+E365*9+F365*4</f>
        <v>0</v>
      </c>
      <c r="D365" s="63"/>
      <c r="E365" s="63"/>
      <c r="F365" s="64"/>
      <c r="G365" s="186">
        <f>C365*$B365/100</f>
        <v>0</v>
      </c>
      <c r="H365" s="187">
        <f>D365*$B365/100</f>
        <v>0</v>
      </c>
      <c r="I365" s="187">
        <f>E365*$B365/100</f>
        <v>0</v>
      </c>
      <c r="J365" s="60">
        <f>F365*$B365/100</f>
        <v>0</v>
      </c>
      <c r="K365" s="186">
        <f>B365</f>
        <v>0</v>
      </c>
      <c r="L365" s="60">
        <f>K365*$L$3</f>
        <v>0</v>
      </c>
      <c r="M365" s="163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</row>
    <row r="366" ht="14.25" customHeight="1">
      <c r="A366" s="259"/>
      <c r="B366" s="185"/>
      <c r="C366" s="54">
        <f>D366*4+E366*9+F366*4</f>
        <v>0</v>
      </c>
      <c r="D366" s="63"/>
      <c r="E366" s="63"/>
      <c r="F366" s="64"/>
      <c r="G366" s="186">
        <f>C366*$B366/100</f>
        <v>0</v>
      </c>
      <c r="H366" s="187">
        <f>D366*$B366/100</f>
        <v>0</v>
      </c>
      <c r="I366" s="187">
        <f>E366*$B366/100</f>
        <v>0</v>
      </c>
      <c r="J366" s="60">
        <f>F366*$B366/100</f>
        <v>0</v>
      </c>
      <c r="K366" s="186">
        <f>B366</f>
        <v>0</v>
      </c>
      <c r="L366" s="60">
        <f>K366*$L$3</f>
        <v>0</v>
      </c>
      <c r="M366" s="163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</row>
    <row r="367" ht="14.25" customHeight="1">
      <c r="A367" s="259"/>
      <c r="B367" s="185"/>
      <c r="C367" s="54">
        <f>D367*4+E367*9+F367*4</f>
        <v>0</v>
      </c>
      <c r="D367" s="63"/>
      <c r="E367" s="63"/>
      <c r="F367" s="64"/>
      <c r="G367" s="186">
        <f>C367*$B367/100</f>
        <v>0</v>
      </c>
      <c r="H367" s="187">
        <f>D367*$B367/100</f>
        <v>0</v>
      </c>
      <c r="I367" s="187">
        <f>E367*$B367/100</f>
        <v>0</v>
      </c>
      <c r="J367" s="60">
        <f>F367*$B367/100</f>
        <v>0</v>
      </c>
      <c r="K367" s="186">
        <f>B367</f>
        <v>0</v>
      </c>
      <c r="L367" s="60">
        <f>K367*$L$3</f>
        <v>0</v>
      </c>
      <c r="M367" s="163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</row>
    <row r="368" ht="14.25" customHeight="1">
      <c r="A368" s="177" t="s">
        <v>31</v>
      </c>
      <c r="B368" s="210">
        <f>SUM(B369:B373)</f>
        <v>100</v>
      </c>
      <c r="C368" s="43">
        <f>SUM(C369:C373)</f>
        <v>427</v>
      </c>
      <c r="D368" s="47">
        <f>SUM(D369:D373)</f>
        <v>5</v>
      </c>
      <c r="E368" s="47">
        <f>SUM(E369:E373)</f>
        <v>11</v>
      </c>
      <c r="F368" s="50">
        <f>SUM(F369:F373)</f>
        <v>77</v>
      </c>
      <c r="G368" s="46">
        <f>(SUM(G369:G373))/$G345</f>
        <v>0.21244055893260308</v>
      </c>
      <c r="H368" s="47">
        <f>SUM(H369:H373)</f>
        <v>5</v>
      </c>
      <c r="I368" s="47">
        <f>SUM(I369:I373)</f>
        <v>11</v>
      </c>
      <c r="J368" s="50">
        <f>SUM(J369:J373)</f>
        <v>77</v>
      </c>
      <c r="K368" s="43">
        <f>B368</f>
        <v>100</v>
      </c>
      <c r="L368" s="50">
        <f>K368*$L$3</f>
        <v>100</v>
      </c>
      <c r="M368" s="163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</row>
    <row r="369" ht="14.25" customHeight="1">
      <c r="A369" s="259" t="s">
        <v>32</v>
      </c>
      <c r="B369" s="185">
        <v>100</v>
      </c>
      <c r="C369" s="54">
        <f>D369*4+E369*9+F369*4</f>
        <v>427</v>
      </c>
      <c r="D369" s="55">
        <v>5</v>
      </c>
      <c r="E369" s="55">
        <v>11</v>
      </c>
      <c r="F369" s="56">
        <v>77</v>
      </c>
      <c r="G369" s="186">
        <f>C369*$B369/100</f>
        <v>427</v>
      </c>
      <c r="H369" s="187">
        <f>D369*$B369/100</f>
        <v>5</v>
      </c>
      <c r="I369" s="187">
        <f>E369*$B369/100</f>
        <v>11</v>
      </c>
      <c r="J369" s="60">
        <f>F369*$B369/100</f>
        <v>77</v>
      </c>
      <c r="K369" s="186">
        <f>B369</f>
        <v>100</v>
      </c>
      <c r="L369" s="60">
        <f>K369*$L$3</f>
        <v>100</v>
      </c>
      <c r="M369" s="163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</row>
    <row r="370" ht="14.25" customHeight="1">
      <c r="A370" s="259"/>
      <c r="B370" s="185"/>
      <c r="C370" s="54">
        <f>D370*4+E370*9+F370*4</f>
        <v>0</v>
      </c>
      <c r="D370" s="55"/>
      <c r="E370" s="55"/>
      <c r="F370" s="56"/>
      <c r="G370" s="186">
        <f>C370*$B370/100</f>
        <v>0</v>
      </c>
      <c r="H370" s="187">
        <f>D370*$B370/100</f>
        <v>0</v>
      </c>
      <c r="I370" s="187">
        <f>E370*$B370/100</f>
        <v>0</v>
      </c>
      <c r="J370" s="60">
        <f>F370*$B370/100</f>
        <v>0</v>
      </c>
      <c r="K370" s="186">
        <f>B370</f>
        <v>0</v>
      </c>
      <c r="L370" s="60">
        <f>K370*$L$3</f>
        <v>0</v>
      </c>
      <c r="M370" s="163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</row>
    <row r="371" ht="14.25" customHeight="1">
      <c r="A371" s="259"/>
      <c r="B371" s="185"/>
      <c r="C371" s="54">
        <f>D371*4+E371*9+F371*4</f>
        <v>0</v>
      </c>
      <c r="D371" s="55"/>
      <c r="E371" s="55"/>
      <c r="F371" s="56"/>
      <c r="G371" s="186">
        <f>C371*$B371/100</f>
        <v>0</v>
      </c>
      <c r="H371" s="187">
        <f>D371*$B371/100</f>
        <v>0</v>
      </c>
      <c r="I371" s="187">
        <f>E371*$B371/100</f>
        <v>0</v>
      </c>
      <c r="J371" s="60">
        <f>F371*$B371/100</f>
        <v>0</v>
      </c>
      <c r="K371" s="186">
        <f>B371</f>
        <v>0</v>
      </c>
      <c r="L371" s="60">
        <f>K371*$L$3</f>
        <v>0</v>
      </c>
      <c r="M371" s="163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</row>
    <row r="372" ht="15.75" customHeight="1">
      <c r="A372" s="259"/>
      <c r="B372" s="185"/>
      <c r="C372" s="54">
        <f>D372*4+E372*9+F372*4</f>
        <v>0</v>
      </c>
      <c r="D372" s="55"/>
      <c r="E372" s="55"/>
      <c r="F372" s="56"/>
      <c r="G372" s="186">
        <f>C372*$B372/100</f>
        <v>0</v>
      </c>
      <c r="H372" s="187">
        <f>D372*$B372/100</f>
        <v>0</v>
      </c>
      <c r="I372" s="187">
        <f>E372*$B372/100</f>
        <v>0</v>
      </c>
      <c r="J372" s="60">
        <f>F372*$B372/100</f>
        <v>0</v>
      </c>
      <c r="K372" s="186">
        <f>B372</f>
        <v>0</v>
      </c>
      <c r="L372" s="60">
        <f>K372*$L$3</f>
        <v>0</v>
      </c>
      <c r="M372" s="260"/>
    </row>
    <row r="373" ht="15.75" customHeight="1">
      <c r="A373" s="259"/>
      <c r="B373" s="185"/>
      <c r="C373" s="54">
        <f>D373*4+E373*9+F373*4</f>
        <v>0</v>
      </c>
      <c r="D373" s="63"/>
      <c r="E373" s="63"/>
      <c r="F373" s="64"/>
      <c r="G373" s="186">
        <f>C373*$B373/100</f>
        <v>0</v>
      </c>
      <c r="H373" s="187">
        <f>D373*$B373/100</f>
        <v>0</v>
      </c>
      <c r="I373" s="187">
        <f>E373*$B373/100</f>
        <v>0</v>
      </c>
      <c r="J373" s="60">
        <f>F373*$B373/100</f>
        <v>0</v>
      </c>
      <c r="K373" s="186">
        <f>B373</f>
        <v>0</v>
      </c>
      <c r="L373" s="60">
        <f>K373*$L$3</f>
        <v>0</v>
      </c>
      <c r="M373" s="260"/>
    </row>
    <row r="374" ht="15.75" customHeight="1">
      <c r="A374" s="177" t="s">
        <v>33</v>
      </c>
      <c r="B374" s="210">
        <f>SUM(B375:B384)</f>
        <v>187</v>
      </c>
      <c r="C374" s="43">
        <f>SUM(C375:C384)</f>
        <v>2324.4000000000001</v>
      </c>
      <c r="D374" s="47">
        <f>SUM(D375:D384)</f>
        <v>147.59999999999999</v>
      </c>
      <c r="E374" s="47">
        <f>SUM(E375:E384)</f>
        <v>110</v>
      </c>
      <c r="F374" s="50">
        <f>SUM(F375:F384)</f>
        <v>186</v>
      </c>
      <c r="G374" s="46">
        <f>(SUM(G375:G384))/$G345</f>
        <v>0.3308739317025991</v>
      </c>
      <c r="H374" s="47">
        <f>SUM(H375:H384)</f>
        <v>44.711999999999996</v>
      </c>
      <c r="I374" s="47">
        <f>SUM(I375:I384)</f>
        <v>21.400000000000002</v>
      </c>
      <c r="J374" s="50">
        <f>SUM(J375:J384)</f>
        <v>73.400000000000006</v>
      </c>
      <c r="K374" s="43">
        <f>B374</f>
        <v>187</v>
      </c>
      <c r="L374" s="50">
        <f>K374*$L$3</f>
        <v>187</v>
      </c>
      <c r="M374" s="260"/>
    </row>
    <row r="375" ht="15.75" customHeight="1">
      <c r="A375" s="180" t="s">
        <v>34</v>
      </c>
      <c r="B375" s="185">
        <v>80</v>
      </c>
      <c r="C375" s="54">
        <f>D375*4+E375*9+F375*4</f>
        <v>349</v>
      </c>
      <c r="D375" s="55">
        <v>13</v>
      </c>
      <c r="E375" s="55">
        <v>1</v>
      </c>
      <c r="F375" s="56">
        <v>72</v>
      </c>
      <c r="G375" s="186">
        <f>C375*$B375/100</f>
        <v>279.19999999999999</v>
      </c>
      <c r="H375" s="187">
        <f>D375*$B375/100</f>
        <v>10.4</v>
      </c>
      <c r="I375" s="187">
        <f>E375*$B375/100</f>
        <v>0.80000000000000004</v>
      </c>
      <c r="J375" s="60">
        <f>F375*$B375/100</f>
        <v>57.600000000000001</v>
      </c>
      <c r="K375" s="186">
        <f>B375</f>
        <v>80</v>
      </c>
      <c r="L375" s="60">
        <f>K375*$L$3</f>
        <v>80</v>
      </c>
      <c r="M375" s="260"/>
    </row>
    <row r="376" ht="15.75" customHeight="1">
      <c r="A376" s="182" t="s">
        <v>35</v>
      </c>
      <c r="B376" s="185">
        <v>30</v>
      </c>
      <c r="C376" s="54">
        <f>D376*4+E376*9+F376*4</f>
        <v>320</v>
      </c>
      <c r="D376" s="63">
        <v>80</v>
      </c>
      <c r="E376" s="63">
        <v>0</v>
      </c>
      <c r="F376" s="64">
        <v>0</v>
      </c>
      <c r="G376" s="186">
        <f>C376*$B376/100</f>
        <v>96</v>
      </c>
      <c r="H376" s="187">
        <f>D376*$B376/100</f>
        <v>24</v>
      </c>
      <c r="I376" s="187">
        <f>E376*$B376/100</f>
        <v>0</v>
      </c>
      <c r="J376" s="60">
        <f>F376*$B376/100</f>
        <v>0</v>
      </c>
      <c r="K376" s="186">
        <f>B376</f>
        <v>30</v>
      </c>
      <c r="L376" s="60">
        <f>K376*$L$3</f>
        <v>30</v>
      </c>
      <c r="M376" s="260"/>
    </row>
    <row r="377" ht="15.75" customHeight="1">
      <c r="A377" s="182" t="s">
        <v>22</v>
      </c>
      <c r="B377" s="185">
        <v>12</v>
      </c>
      <c r="C377" s="54">
        <f>D377*4+E377*9+F377*4</f>
        <v>254.40000000000001</v>
      </c>
      <c r="D377" s="63">
        <v>2.6000000000000001</v>
      </c>
      <c r="E377" s="63">
        <v>0</v>
      </c>
      <c r="F377" s="64">
        <v>61</v>
      </c>
      <c r="G377" s="186">
        <f>C377*$B377/100</f>
        <v>30.528000000000002</v>
      </c>
      <c r="H377" s="187">
        <f>D377*$B377/100</f>
        <v>0.31200000000000006</v>
      </c>
      <c r="I377" s="187">
        <f>E377*$B377/100</f>
        <v>0</v>
      </c>
      <c r="J377" s="60">
        <f>F377*$B377/100</f>
        <v>7.3200000000000003</v>
      </c>
      <c r="K377" s="186">
        <f>B377</f>
        <v>12</v>
      </c>
      <c r="L377" s="60">
        <f>K377*$L$3</f>
        <v>12</v>
      </c>
      <c r="M377" s="260"/>
    </row>
    <row r="378" ht="15.75" customHeight="1">
      <c r="A378" s="182" t="s">
        <v>28</v>
      </c>
      <c r="B378" s="185">
        <v>20</v>
      </c>
      <c r="C378" s="54">
        <f>D378*4+E378*9+F378*4</f>
        <v>537</v>
      </c>
      <c r="D378" s="63">
        <v>15</v>
      </c>
      <c r="E378" s="63">
        <v>53</v>
      </c>
      <c r="F378" s="64">
        <v>0</v>
      </c>
      <c r="G378" s="186">
        <f>C378*$B378/100</f>
        <v>107.40000000000001</v>
      </c>
      <c r="H378" s="187">
        <f>D378*$B378/100</f>
        <v>3</v>
      </c>
      <c r="I378" s="187">
        <f>E378*$B378/100</f>
        <v>10.6</v>
      </c>
      <c r="J378" s="60">
        <f>F378*$B378/100</f>
        <v>0</v>
      </c>
      <c r="K378" s="186">
        <f>B378</f>
        <v>20</v>
      </c>
      <c r="L378" s="60">
        <f>K378*$L$3</f>
        <v>20</v>
      </c>
      <c r="M378" s="260"/>
    </row>
    <row r="379" ht="15.75" customHeight="1">
      <c r="A379" s="183" t="s">
        <v>29</v>
      </c>
      <c r="B379" s="185">
        <v>20</v>
      </c>
      <c r="C379" s="54">
        <f>D379*4+E379*9+F379*4</f>
        <v>342</v>
      </c>
      <c r="D379" s="63">
        <v>27</v>
      </c>
      <c r="E379" s="63">
        <v>26</v>
      </c>
      <c r="F379" s="64">
        <v>0</v>
      </c>
      <c r="G379" s="186">
        <f>C379*$B379/100</f>
        <v>68.400000000000006</v>
      </c>
      <c r="H379" s="187">
        <f>D379*$B379/100</f>
        <v>5.4000000000000004</v>
      </c>
      <c r="I379" s="187">
        <f>E379*$B379/100</f>
        <v>5.2000000000000002</v>
      </c>
      <c r="J379" s="60">
        <f>F379*$B379/100</f>
        <v>0</v>
      </c>
      <c r="K379" s="186">
        <f>B379</f>
        <v>20</v>
      </c>
      <c r="L379" s="60">
        <f>K379*$L$3</f>
        <v>20</v>
      </c>
      <c r="M379" s="260"/>
    </row>
    <row r="380" ht="15.75" customHeight="1">
      <c r="A380" s="180" t="s">
        <v>27</v>
      </c>
      <c r="B380" s="185">
        <v>16</v>
      </c>
      <c r="C380" s="54">
        <f>D380*4+E380*9+F380*4</f>
        <v>522</v>
      </c>
      <c r="D380" s="55">
        <v>10</v>
      </c>
      <c r="E380" s="55">
        <v>30</v>
      </c>
      <c r="F380" s="56">
        <v>53</v>
      </c>
      <c r="G380" s="186">
        <f>C380*$B380/100</f>
        <v>83.519999999999996</v>
      </c>
      <c r="H380" s="187">
        <f>D380*$B380/100</f>
        <v>1.6000000000000001</v>
      </c>
      <c r="I380" s="187">
        <f>E380*$B380/100</f>
        <v>4.7999999999999998</v>
      </c>
      <c r="J380" s="60">
        <f>F380*$B380/100</f>
        <v>8.4800000000000004</v>
      </c>
      <c r="K380" s="186">
        <f>B380</f>
        <v>16</v>
      </c>
      <c r="L380" s="60">
        <f>K380*$L$3</f>
        <v>16</v>
      </c>
      <c r="M380" s="260"/>
    </row>
    <row r="381" ht="15.75" customHeight="1">
      <c r="A381" s="182" t="s">
        <v>25</v>
      </c>
      <c r="B381" s="185">
        <v>2</v>
      </c>
      <c r="C381" s="54">
        <f>D381*4+E381*9+F381*4</f>
        <v>0</v>
      </c>
      <c r="D381" s="63">
        <v>0</v>
      </c>
      <c r="E381" s="63">
        <v>0</v>
      </c>
      <c r="F381" s="64">
        <v>0</v>
      </c>
      <c r="G381" s="186">
        <f>C381*$B381/100</f>
        <v>0</v>
      </c>
      <c r="H381" s="187">
        <f>D381*$B381/100</f>
        <v>0</v>
      </c>
      <c r="I381" s="187">
        <f>E381*$B381/100</f>
        <v>0</v>
      </c>
      <c r="J381" s="60">
        <f>F381*$B381/100</f>
        <v>0</v>
      </c>
      <c r="K381" s="186">
        <f>B381</f>
        <v>2</v>
      </c>
      <c r="L381" s="60">
        <f>K381*$L$3</f>
        <v>2</v>
      </c>
      <c r="M381" s="260"/>
    </row>
    <row r="382" ht="15.75" customHeight="1">
      <c r="A382" s="182" t="s">
        <v>36</v>
      </c>
      <c r="B382" s="185">
        <v>5</v>
      </c>
      <c r="C382" s="54">
        <f>D382*4+E382*9+F382*4</f>
        <v>0</v>
      </c>
      <c r="D382" s="63">
        <v>0</v>
      </c>
      <c r="E382" s="63">
        <v>0</v>
      </c>
      <c r="F382" s="64">
        <v>0</v>
      </c>
      <c r="G382" s="186">
        <f>C382*$B382/100</f>
        <v>0</v>
      </c>
      <c r="H382" s="187">
        <f>D382*$B382/100</f>
        <v>0</v>
      </c>
      <c r="I382" s="187">
        <f>E382*$B382/100</f>
        <v>0</v>
      </c>
      <c r="J382" s="60">
        <f>F382*$B382/100</f>
        <v>0</v>
      </c>
      <c r="K382" s="186">
        <f>B382</f>
        <v>5</v>
      </c>
      <c r="L382" s="60">
        <f>K382*$L$3</f>
        <v>5</v>
      </c>
      <c r="M382" s="260"/>
    </row>
    <row r="383" ht="15.75" customHeight="1">
      <c r="A383" s="183" t="s">
        <v>37</v>
      </c>
      <c r="B383" s="185">
        <v>2</v>
      </c>
      <c r="C383" s="54">
        <f>D383*4+E383*9+F383*4</f>
        <v>0</v>
      </c>
      <c r="D383" s="63">
        <v>0</v>
      </c>
      <c r="E383" s="63">
        <v>0</v>
      </c>
      <c r="F383" s="64">
        <v>0</v>
      </c>
      <c r="G383" s="186">
        <f>C383*$B383/100</f>
        <v>0</v>
      </c>
      <c r="H383" s="187">
        <f>D383*$B383/100</f>
        <v>0</v>
      </c>
      <c r="I383" s="187">
        <f>E383*$B383/100</f>
        <v>0</v>
      </c>
      <c r="J383" s="60">
        <f>F383*$B383/100</f>
        <v>0</v>
      </c>
      <c r="K383" s="186">
        <f>B383</f>
        <v>2</v>
      </c>
      <c r="L383" s="60">
        <f>K383*$L$3</f>
        <v>2</v>
      </c>
      <c r="M383" s="260"/>
    </row>
    <row r="384" ht="15.75" customHeight="1">
      <c r="A384" s="74"/>
      <c r="B384" s="189"/>
      <c r="C384" s="190">
        <f>D384*4+E384*9+F384*4</f>
        <v>0</v>
      </c>
      <c r="D384" s="191"/>
      <c r="E384" s="191"/>
      <c r="F384" s="193"/>
      <c r="G384" s="195">
        <f>C384*$B384/100</f>
        <v>0</v>
      </c>
      <c r="H384" s="187">
        <f>D384*$B384/100</f>
        <v>0</v>
      </c>
      <c r="I384" s="187">
        <f>E384*$B384/100</f>
        <v>0</v>
      </c>
      <c r="J384" s="60">
        <f>F384*$B384/100</f>
        <v>0</v>
      </c>
      <c r="K384" s="195">
        <f>B384</f>
        <v>0</v>
      </c>
      <c r="L384" s="212">
        <f>K384*$L$3</f>
        <v>0</v>
      </c>
      <c r="M384" s="260"/>
    </row>
    <row r="385" ht="15.75" customHeight="1">
      <c r="A385" s="198"/>
      <c r="B385" s="198"/>
      <c r="C385" s="198"/>
      <c r="D385" s="198"/>
      <c r="E385" s="199"/>
      <c r="F385" s="200" t="s">
        <v>38</v>
      </c>
      <c r="G385" s="201"/>
      <c r="H385" s="202">
        <f>ROUND(H345/(($H345+$I345+$J345)/6),2)</f>
        <v>1.0700000000000001</v>
      </c>
      <c r="I385" s="202">
        <f>ROUND(I345/(($H345+$I345+$J345)/6),2)</f>
        <v>0.91000000000000003</v>
      </c>
      <c r="J385" s="203">
        <f>ROUND(J345/(($H345+$I345+$J345)/6),2)</f>
        <v>4.0099999999999998</v>
      </c>
      <c r="K385" s="204" t="s">
        <v>39</v>
      </c>
      <c r="L385" s="205"/>
      <c r="M385" s="260"/>
    </row>
    <row r="386" ht="15.75" customHeight="1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0"/>
    </row>
    <row r="387" ht="15.75" customHeight="1">
      <c r="A387" s="262" t="s">
        <v>71</v>
      </c>
      <c r="B387" s="263">
        <f>SUM(B388,B399,B410,B416)</f>
        <v>448</v>
      </c>
      <c r="C387" s="264">
        <f>SUM(C388,C399,C410,C416)</f>
        <v>5793.2000000000007</v>
      </c>
      <c r="D387" s="265">
        <f>SUM(D388,D399,D410,D416)</f>
        <v>223.80000000000001</v>
      </c>
      <c r="E387" s="265">
        <f>SUM(E388,E399,E410,E416)</f>
        <v>242</v>
      </c>
      <c r="F387" s="266">
        <f>SUM(F388,F399,F410,F416)</f>
        <v>680</v>
      </c>
      <c r="G387" s="264">
        <f>SUM(G389:G398,G400:G409,G411:G415,G417:G426)</f>
        <v>1588.0440000000001</v>
      </c>
      <c r="H387" s="265">
        <f>SUM(H388,H399,H410,H416)</f>
        <v>59.776000000000003</v>
      </c>
      <c r="I387" s="265">
        <f>SUM(I388,I399,I410,I416)</f>
        <v>57.579999999999998</v>
      </c>
      <c r="J387" s="266">
        <f>SUM(J388,J399,J410,J416)</f>
        <v>207.68000000000001</v>
      </c>
      <c r="K387" s="264">
        <f>B387</f>
        <v>448</v>
      </c>
      <c r="L387" s="267">
        <f>K387*$L$3</f>
        <v>448</v>
      </c>
      <c r="M387" s="260"/>
    </row>
    <row r="388" ht="15.75" customHeight="1">
      <c r="A388" s="268" t="s">
        <v>72</v>
      </c>
      <c r="B388" s="269">
        <f>SUM(B389:B398)</f>
        <v>140</v>
      </c>
      <c r="C388" s="270">
        <f>SUM(C389:C398)</f>
        <v>1688.4000000000001</v>
      </c>
      <c r="D388" s="271">
        <f>SUM(D389:D398)</f>
        <v>38.600000000000001</v>
      </c>
      <c r="E388" s="271">
        <f>SUM(E389:E398)</f>
        <v>46</v>
      </c>
      <c r="F388" s="272">
        <f>SUM(F389:F398)</f>
        <v>280</v>
      </c>
      <c r="G388" s="273">
        <f>(SUM(G389:G398))/$G387</f>
        <v>0.2966970688469589</v>
      </c>
      <c r="H388" s="271">
        <f>SUM(H389:H398)</f>
        <v>12.952</v>
      </c>
      <c r="I388" s="271">
        <f>SUM(I389:I398)</f>
        <v>10.879999999999999</v>
      </c>
      <c r="J388" s="274">
        <f>SUM(J389:J398)</f>
        <v>80.359999999999999</v>
      </c>
      <c r="K388" s="270">
        <f>B388</f>
        <v>140</v>
      </c>
      <c r="L388" s="274">
        <f>K388*$L$3</f>
        <v>140</v>
      </c>
      <c r="M388" s="260"/>
    </row>
    <row r="389" ht="15.75" customHeight="1">
      <c r="A389" s="275" t="s">
        <v>63</v>
      </c>
      <c r="B389" s="276">
        <v>70</v>
      </c>
      <c r="C389" s="54">
        <f>D389*4+E389*9+F389*4</f>
        <v>350</v>
      </c>
      <c r="D389" s="55">
        <v>12</v>
      </c>
      <c r="E389" s="55">
        <v>6</v>
      </c>
      <c r="F389" s="56">
        <v>62</v>
      </c>
      <c r="G389" s="277">
        <f>C389*$B389/100</f>
        <v>245</v>
      </c>
      <c r="H389" s="278">
        <f>D389*$B389/100</f>
        <v>8.4000000000000004</v>
      </c>
      <c r="I389" s="278">
        <f>E389*$B389/100</f>
        <v>4.2000000000000002</v>
      </c>
      <c r="J389" s="279">
        <f>F389*$B389/100</f>
        <v>43.399999999999999</v>
      </c>
      <c r="K389" s="277">
        <f>B389</f>
        <v>70</v>
      </c>
      <c r="L389" s="279">
        <f>K389*$L$3</f>
        <v>70</v>
      </c>
      <c r="M389" s="260"/>
    </row>
    <row r="390" ht="15.75" customHeight="1">
      <c r="A390" s="139" t="s">
        <v>20</v>
      </c>
      <c r="B390" s="276">
        <v>20</v>
      </c>
      <c r="C390" s="54">
        <f>D390*4+E390*9+F390*4</f>
        <v>319</v>
      </c>
      <c r="D390" s="63">
        <v>8</v>
      </c>
      <c r="E390" s="63">
        <v>7</v>
      </c>
      <c r="F390" s="64">
        <v>56</v>
      </c>
      <c r="G390" s="277">
        <f>C390*$B390/100</f>
        <v>63.799999999999997</v>
      </c>
      <c r="H390" s="278">
        <f>D390*$B390/100</f>
        <v>1.6000000000000001</v>
      </c>
      <c r="I390" s="278">
        <f>E390*$B390/100</f>
        <v>1.3999999999999999</v>
      </c>
      <c r="J390" s="279">
        <f>F390*$B390/100</f>
        <v>11.199999999999999</v>
      </c>
      <c r="K390" s="277">
        <f>B390</f>
        <v>20</v>
      </c>
      <c r="L390" s="279">
        <f>K390*$L$3</f>
        <v>20</v>
      </c>
      <c r="M390" s="260"/>
    </row>
    <row r="391" ht="15.75" customHeight="1">
      <c r="A391" s="139" t="s">
        <v>43</v>
      </c>
      <c r="B391" s="276">
        <v>12</v>
      </c>
      <c r="C391" s="54">
        <f>D391*4+E391*9+F391*4</f>
        <v>254.40000000000001</v>
      </c>
      <c r="D391" s="63">
        <v>2.6000000000000001</v>
      </c>
      <c r="E391" s="63">
        <v>0</v>
      </c>
      <c r="F391" s="64">
        <v>61</v>
      </c>
      <c r="G391" s="277">
        <f>C391*$B391/100</f>
        <v>30.528000000000002</v>
      </c>
      <c r="H391" s="278">
        <f>D391*$B391/100</f>
        <v>0.31200000000000006</v>
      </c>
      <c r="I391" s="278">
        <f>E391*$B391/100</f>
        <v>0</v>
      </c>
      <c r="J391" s="279">
        <f>F391*$B391/100</f>
        <v>7.3200000000000003</v>
      </c>
      <c r="K391" s="277">
        <f>B391</f>
        <v>12</v>
      </c>
      <c r="L391" s="279">
        <f>K391*$L$3</f>
        <v>12</v>
      </c>
      <c r="M391" s="260"/>
    </row>
    <row r="392" ht="15.75" customHeight="1">
      <c r="A392" s="139"/>
      <c r="B392" s="276"/>
      <c r="C392" s="54">
        <f>D392*4+E392*9+F392*4</f>
        <v>0</v>
      </c>
      <c r="D392" s="136"/>
      <c r="E392" s="136"/>
      <c r="F392" s="157"/>
      <c r="G392" s="277">
        <f>C392*$B392/100</f>
        <v>0</v>
      </c>
      <c r="H392" s="278">
        <f>D392*$B392/100</f>
        <v>0</v>
      </c>
      <c r="I392" s="278">
        <f>E392*$B392/100</f>
        <v>0</v>
      </c>
      <c r="J392" s="279">
        <f>F392*$B392/100</f>
        <v>0</v>
      </c>
      <c r="K392" s="277">
        <f>B392</f>
        <v>0</v>
      </c>
      <c r="L392" s="279">
        <f>K392*$L$3</f>
        <v>0</v>
      </c>
      <c r="M392" s="260"/>
    </row>
    <row r="393" ht="15.75" customHeight="1">
      <c r="A393" s="139" t="s">
        <v>61</v>
      </c>
      <c r="B393" s="276">
        <v>16</v>
      </c>
      <c r="C393" s="54">
        <f>D393*4+E393*9+F393*4</f>
        <v>529</v>
      </c>
      <c r="D393" s="63">
        <v>14</v>
      </c>
      <c r="E393" s="63">
        <v>33</v>
      </c>
      <c r="F393" s="64">
        <v>44</v>
      </c>
      <c r="G393" s="277">
        <f>C393*$B393/100</f>
        <v>84.640000000000001</v>
      </c>
      <c r="H393" s="278">
        <f>D393*$B393/100</f>
        <v>2.2400000000000002</v>
      </c>
      <c r="I393" s="278">
        <f>E393*$B393/100</f>
        <v>5.2800000000000002</v>
      </c>
      <c r="J393" s="279">
        <f>F393*$B393/100</f>
        <v>7.04</v>
      </c>
      <c r="K393" s="277">
        <f>B393</f>
        <v>16</v>
      </c>
      <c r="L393" s="279">
        <f>K393*$L$3</f>
        <v>16</v>
      </c>
      <c r="M393" s="260"/>
    </row>
    <row r="394" ht="15.75" customHeight="1">
      <c r="A394" s="139" t="s">
        <v>25</v>
      </c>
      <c r="B394" s="276">
        <v>2</v>
      </c>
      <c r="C394" s="54">
        <f>D394*4+E394*9+F394*4</f>
        <v>0</v>
      </c>
      <c r="D394" s="63">
        <v>0</v>
      </c>
      <c r="E394" s="63">
        <v>0</v>
      </c>
      <c r="F394" s="64">
        <v>0</v>
      </c>
      <c r="G394" s="277">
        <f>C394*$B394/100</f>
        <v>0</v>
      </c>
      <c r="H394" s="278">
        <f>D394*$B394/100</f>
        <v>0</v>
      </c>
      <c r="I394" s="278">
        <f>E394*$B394/100</f>
        <v>0</v>
      </c>
      <c r="J394" s="279">
        <f>F394*$B394/100</f>
        <v>0</v>
      </c>
      <c r="K394" s="277">
        <f>B394</f>
        <v>2</v>
      </c>
      <c r="L394" s="279">
        <f>K394*$L$3</f>
        <v>2</v>
      </c>
      <c r="M394" s="260"/>
    </row>
    <row r="395" ht="15.75" customHeight="1">
      <c r="A395" s="280" t="s">
        <v>21</v>
      </c>
      <c r="B395" s="276">
        <v>20</v>
      </c>
      <c r="C395" s="54">
        <f>D395*4+E395*9+F395*4</f>
        <v>236</v>
      </c>
      <c r="D395" s="63">
        <v>2</v>
      </c>
      <c r="E395" s="63">
        <v>0</v>
      </c>
      <c r="F395" s="64">
        <v>57</v>
      </c>
      <c r="G395" s="277">
        <f>C395*$B395/100</f>
        <v>47.200000000000003</v>
      </c>
      <c r="H395" s="278">
        <f>D395*$B395/100</f>
        <v>0.40000000000000002</v>
      </c>
      <c r="I395" s="278">
        <f>E395*$B395/100</f>
        <v>0</v>
      </c>
      <c r="J395" s="279">
        <f>F395*$B395/100</f>
        <v>11.4</v>
      </c>
      <c r="K395" s="277">
        <f>B395</f>
        <v>20</v>
      </c>
      <c r="L395" s="279">
        <f>K395*$L$3</f>
        <v>20</v>
      </c>
      <c r="M395" s="260"/>
    </row>
    <row r="396" ht="15.75" customHeight="1">
      <c r="A396" s="281"/>
      <c r="B396" s="276"/>
      <c r="C396" s="282"/>
      <c r="D396" s="63"/>
      <c r="E396" s="63"/>
      <c r="F396" s="64"/>
      <c r="G396" s="277">
        <f>C396*$B396/100</f>
        <v>0</v>
      </c>
      <c r="H396" s="278">
        <f>D396*$B396/100</f>
        <v>0</v>
      </c>
      <c r="I396" s="278">
        <f>E396*$B396/100</f>
        <v>0</v>
      </c>
      <c r="J396" s="279">
        <f>F396*$B396/100</f>
        <v>0</v>
      </c>
      <c r="K396" s="277">
        <f>B396</f>
        <v>0</v>
      </c>
      <c r="L396" s="279">
        <f>K396*$L$3</f>
        <v>0</v>
      </c>
      <c r="M396" s="260"/>
    </row>
    <row r="397" ht="15.75" customHeight="1">
      <c r="A397" s="281"/>
      <c r="B397" s="276"/>
      <c r="C397" s="282"/>
      <c r="D397" s="63"/>
      <c r="E397" s="63"/>
      <c r="F397" s="64"/>
      <c r="G397" s="277">
        <f>C397*$B397/100</f>
        <v>0</v>
      </c>
      <c r="H397" s="278">
        <f>D397*$B397/100</f>
        <v>0</v>
      </c>
      <c r="I397" s="278">
        <f>E397*$B397/100</f>
        <v>0</v>
      </c>
      <c r="J397" s="279">
        <f>F397*$B397/100</f>
        <v>0</v>
      </c>
      <c r="K397" s="277">
        <f>B397</f>
        <v>0</v>
      </c>
      <c r="L397" s="279">
        <f>K397*$L$3</f>
        <v>0</v>
      </c>
      <c r="M397" s="260"/>
    </row>
    <row r="398" ht="15.75" customHeight="1">
      <c r="A398" s="281"/>
      <c r="B398" s="276"/>
      <c r="C398" s="282"/>
      <c r="D398" s="63"/>
      <c r="E398" s="63"/>
      <c r="F398" s="64"/>
      <c r="G398" s="277">
        <f>C398*$B398/100</f>
        <v>0</v>
      </c>
      <c r="H398" s="278">
        <f>D398*$B398/100</f>
        <v>0</v>
      </c>
      <c r="I398" s="278">
        <f>E398*$B398/100</f>
        <v>0</v>
      </c>
      <c r="J398" s="279">
        <f>F398*$B398/100</f>
        <v>0</v>
      </c>
      <c r="K398" s="277">
        <f>B398</f>
        <v>0</v>
      </c>
      <c r="L398" s="279">
        <f>K398*$L$3</f>
        <v>0</v>
      </c>
      <c r="M398" s="260"/>
    </row>
    <row r="399" ht="15.75" customHeight="1">
      <c r="A399" s="268" t="s">
        <v>73</v>
      </c>
      <c r="B399" s="269">
        <f>SUM(B400:B409)</f>
        <v>110</v>
      </c>
      <c r="C399" s="270">
        <f>SUM(C400:C408)</f>
        <v>1568.4000000000001</v>
      </c>
      <c r="D399" s="271">
        <f>SUM(D400:D408)</f>
        <v>46.600000000000001</v>
      </c>
      <c r="E399" s="271">
        <f>SUM(E400:E408)</f>
        <v>74</v>
      </c>
      <c r="F399" s="272">
        <f>SUM(F400:F408)</f>
        <v>179</v>
      </c>
      <c r="G399" s="273">
        <f>(SUM(G400:G409))/$G387</f>
        <v>0.228235489696759</v>
      </c>
      <c r="H399" s="271">
        <f>SUM(H400:H409)</f>
        <v>10.112</v>
      </c>
      <c r="I399" s="271">
        <f>SUM(I400:I409)</f>
        <v>17.199999999999999</v>
      </c>
      <c r="J399" s="274">
        <f>SUM(J400:J409)</f>
        <v>41.799999999999997</v>
      </c>
      <c r="K399" s="270">
        <f>B399</f>
        <v>110</v>
      </c>
      <c r="L399" s="274">
        <f>K399*$L$3</f>
        <v>110</v>
      </c>
      <c r="M399" s="260"/>
    </row>
    <row r="400" ht="15.75" customHeight="1">
      <c r="A400" s="283" t="s">
        <v>27</v>
      </c>
      <c r="B400" s="185">
        <v>16</v>
      </c>
      <c r="C400" s="54">
        <f>D400*4+E400*9+F400*4</f>
        <v>522</v>
      </c>
      <c r="D400" s="55">
        <v>10</v>
      </c>
      <c r="E400" s="55">
        <v>30</v>
      </c>
      <c r="F400" s="56">
        <v>53</v>
      </c>
      <c r="G400" s="277">
        <f>C400*$B400/100</f>
        <v>83.519999999999996</v>
      </c>
      <c r="H400" s="278">
        <f>D400*$B400/100</f>
        <v>1.6000000000000001</v>
      </c>
      <c r="I400" s="278">
        <f>E400*$B400/100</f>
        <v>4.7999999999999998</v>
      </c>
      <c r="J400" s="279">
        <f>F400*$B400/100</f>
        <v>8.4800000000000004</v>
      </c>
      <c r="K400" s="277">
        <f>B400</f>
        <v>16</v>
      </c>
      <c r="L400" s="279">
        <f>K400*$L$3</f>
        <v>16</v>
      </c>
      <c r="M400" s="260"/>
    </row>
    <row r="401" ht="15.75" customHeight="1">
      <c r="A401" s="67" t="s">
        <v>25</v>
      </c>
      <c r="B401" s="185">
        <v>2</v>
      </c>
      <c r="C401" s="54">
        <f>D401*4+E401*9+F401*4</f>
        <v>0</v>
      </c>
      <c r="D401" s="63">
        <v>0</v>
      </c>
      <c r="E401" s="63">
        <v>0</v>
      </c>
      <c r="F401" s="64">
        <v>0</v>
      </c>
      <c r="G401" s="277">
        <f>C401*$B401/100</f>
        <v>0</v>
      </c>
      <c r="H401" s="278">
        <f>D401*$B401/100</f>
        <v>0</v>
      </c>
      <c r="I401" s="278">
        <f>E401*$B401/100</f>
        <v>0</v>
      </c>
      <c r="J401" s="279">
        <f>F401*$B401/100</f>
        <v>0</v>
      </c>
      <c r="K401" s="277">
        <f>B401</f>
        <v>2</v>
      </c>
      <c r="L401" s="279">
        <f>K401*$L$3</f>
        <v>2</v>
      </c>
      <c r="M401" s="260"/>
    </row>
    <row r="402" ht="15.75" customHeight="1">
      <c r="A402" s="67" t="s">
        <v>45</v>
      </c>
      <c r="B402" s="185">
        <v>12</v>
      </c>
      <c r="C402" s="54">
        <f>D402*4+E402*9+F402*4</f>
        <v>254.40000000000001</v>
      </c>
      <c r="D402" s="63">
        <v>2.6000000000000001</v>
      </c>
      <c r="E402" s="63">
        <v>0</v>
      </c>
      <c r="F402" s="64">
        <v>61</v>
      </c>
      <c r="G402" s="277">
        <f>C402*$B402/100</f>
        <v>30.528000000000002</v>
      </c>
      <c r="H402" s="278">
        <f>D402*$B402/100</f>
        <v>0.31200000000000006</v>
      </c>
      <c r="I402" s="278">
        <f>E402*$B402/100</f>
        <v>0</v>
      </c>
      <c r="J402" s="279">
        <f>F402*$B402/100</f>
        <v>7.3200000000000003</v>
      </c>
      <c r="K402" s="277">
        <f>B402</f>
        <v>12</v>
      </c>
      <c r="L402" s="279">
        <f>K402*$L$3</f>
        <v>12</v>
      </c>
      <c r="M402" s="260"/>
    </row>
    <row r="403" ht="15.75" customHeight="1">
      <c r="A403" s="182"/>
      <c r="B403" s="185">
        <v>20</v>
      </c>
      <c r="C403" s="54"/>
      <c r="D403" s="63"/>
      <c r="E403" s="63"/>
      <c r="F403" s="64"/>
      <c r="G403" s="277">
        <f>C403*$B403/100</f>
        <v>0</v>
      </c>
      <c r="H403" s="278">
        <f>D403*$B403/100</f>
        <v>0</v>
      </c>
      <c r="I403" s="278">
        <f>E403*$B403/100</f>
        <v>0</v>
      </c>
      <c r="J403" s="279">
        <f>F403*$B403/100</f>
        <v>0</v>
      </c>
      <c r="K403" s="277">
        <f>B403</f>
        <v>20</v>
      </c>
      <c r="L403" s="279">
        <f>K403*$L$3</f>
        <v>20</v>
      </c>
      <c r="M403" s="260"/>
    </row>
    <row r="404" ht="15.75" customHeight="1">
      <c r="A404" s="98" t="s">
        <v>29</v>
      </c>
      <c r="B404" s="185">
        <v>20</v>
      </c>
      <c r="C404" s="54">
        <f>D404*4+E404*9+F404*4</f>
        <v>342</v>
      </c>
      <c r="D404" s="63">
        <v>27</v>
      </c>
      <c r="E404" s="63">
        <v>26</v>
      </c>
      <c r="F404" s="64">
        <v>0</v>
      </c>
      <c r="G404" s="277">
        <f>C404*$B404/100</f>
        <v>68.400000000000006</v>
      </c>
      <c r="H404" s="278">
        <f>D404*$B404/100</f>
        <v>5.4000000000000004</v>
      </c>
      <c r="I404" s="278">
        <f>E404*$B404/100</f>
        <v>5.2000000000000002</v>
      </c>
      <c r="J404" s="279">
        <f>F404*$B404/100</f>
        <v>0</v>
      </c>
      <c r="K404" s="277">
        <f>B404</f>
        <v>20</v>
      </c>
      <c r="L404" s="279">
        <f>K404*$L$3</f>
        <v>20</v>
      </c>
      <c r="M404" s="260"/>
    </row>
    <row r="405" ht="15.75" customHeight="1">
      <c r="A405" s="211" t="s">
        <v>46</v>
      </c>
      <c r="B405" s="185">
        <v>40</v>
      </c>
      <c r="C405" s="54">
        <f>D405*4+E405*9+F405*4</f>
        <v>450</v>
      </c>
      <c r="D405" s="55">
        <v>7</v>
      </c>
      <c r="E405" s="55">
        <v>18</v>
      </c>
      <c r="F405" s="56">
        <v>65</v>
      </c>
      <c r="G405" s="277">
        <f>C405*$B405/100</f>
        <v>180</v>
      </c>
      <c r="H405" s="278">
        <f>D405*$B405/100</f>
        <v>2.7999999999999998</v>
      </c>
      <c r="I405" s="278">
        <f>E405*$B405/100</f>
        <v>7.2000000000000002</v>
      </c>
      <c r="J405" s="279">
        <f>F405*$B405/100</f>
        <v>26</v>
      </c>
      <c r="K405" s="277">
        <f>B405</f>
        <v>40</v>
      </c>
      <c r="L405" s="279">
        <f>K405*$L$3</f>
        <v>40</v>
      </c>
      <c r="M405" s="260"/>
    </row>
    <row r="406" ht="15.75" customHeight="1">
      <c r="A406" s="281"/>
      <c r="B406" s="276"/>
      <c r="C406" s="282"/>
      <c r="D406" s="63"/>
      <c r="E406" s="63"/>
      <c r="F406" s="64"/>
      <c r="G406" s="277">
        <f>C406*$B406/100</f>
        <v>0</v>
      </c>
      <c r="H406" s="278">
        <f>D406*$B406/100</f>
        <v>0</v>
      </c>
      <c r="I406" s="278">
        <f>E406*$B406/100</f>
        <v>0</v>
      </c>
      <c r="J406" s="279">
        <f>F406*$B406/100</f>
        <v>0</v>
      </c>
      <c r="K406" s="277">
        <f>B406</f>
        <v>0</v>
      </c>
      <c r="L406" s="279">
        <f>K406*$L$3</f>
        <v>0</v>
      </c>
      <c r="M406" s="260"/>
    </row>
    <row r="407" ht="15.75" customHeight="1">
      <c r="A407" s="281"/>
      <c r="B407" s="276"/>
      <c r="C407" s="282"/>
      <c r="D407" s="63"/>
      <c r="E407" s="63"/>
      <c r="F407" s="64"/>
      <c r="G407" s="277">
        <f>C407*$B407/100</f>
        <v>0</v>
      </c>
      <c r="H407" s="278">
        <f>D407*$B407/100</f>
        <v>0</v>
      </c>
      <c r="I407" s="278">
        <f>E407*$B407/100</f>
        <v>0</v>
      </c>
      <c r="J407" s="279">
        <f>F407*$B407/100</f>
        <v>0</v>
      </c>
      <c r="K407" s="277">
        <f>B407</f>
        <v>0</v>
      </c>
      <c r="L407" s="279">
        <f>K407*$L$3</f>
        <v>0</v>
      </c>
      <c r="M407" s="260"/>
    </row>
    <row r="408" ht="15.75" customHeight="1">
      <c r="A408" s="281"/>
      <c r="B408" s="276"/>
      <c r="C408" s="282"/>
      <c r="D408" s="63"/>
      <c r="E408" s="63"/>
      <c r="F408" s="64"/>
      <c r="G408" s="277">
        <f>C408*$B408/100</f>
        <v>0</v>
      </c>
      <c r="H408" s="278">
        <f>D408*$B408/100</f>
        <v>0</v>
      </c>
      <c r="I408" s="278">
        <f>E408*$B408/100</f>
        <v>0</v>
      </c>
      <c r="J408" s="279">
        <f>F408*$B408/100</f>
        <v>0</v>
      </c>
      <c r="K408" s="277">
        <f>B408</f>
        <v>0</v>
      </c>
      <c r="L408" s="279">
        <f>K408*$L$3</f>
        <v>0</v>
      </c>
      <c r="M408" s="260"/>
    </row>
    <row r="409" ht="15.75" customHeight="1">
      <c r="A409" s="281"/>
      <c r="B409" s="276"/>
      <c r="C409" s="282"/>
      <c r="D409" s="63"/>
      <c r="E409" s="63"/>
      <c r="F409" s="64"/>
      <c r="G409" s="277">
        <f>C409*$B409/100</f>
        <v>0</v>
      </c>
      <c r="H409" s="278">
        <f>D409*$B409/100</f>
        <v>0</v>
      </c>
      <c r="I409" s="278">
        <f>E409*$B409/100</f>
        <v>0</v>
      </c>
      <c r="J409" s="279">
        <f>F409*$B409/100</f>
        <v>0</v>
      </c>
      <c r="K409" s="277">
        <f>B409</f>
        <v>0</v>
      </c>
      <c r="L409" s="279">
        <f>K409*$L$3</f>
        <v>0</v>
      </c>
      <c r="M409" s="260"/>
    </row>
    <row r="410" ht="15.75" customHeight="1">
      <c r="A410" s="268" t="s">
        <v>74</v>
      </c>
      <c r="B410" s="269">
        <f>SUM(B411:B415)</f>
        <v>25</v>
      </c>
      <c r="C410" s="270">
        <f>SUM(C411:C415)</f>
        <v>529</v>
      </c>
      <c r="D410" s="271">
        <f>SUM(D411:D415)</f>
        <v>14</v>
      </c>
      <c r="E410" s="271">
        <f>SUM(E411:E415)</f>
        <v>33</v>
      </c>
      <c r="F410" s="272">
        <f>SUM(F411:F415)</f>
        <v>44</v>
      </c>
      <c r="G410" s="273">
        <f>(SUM(G411:G415))/$G387</f>
        <v>0.083278548957081783</v>
      </c>
      <c r="H410" s="271">
        <f>SUM(H411:H415)</f>
        <v>3.5</v>
      </c>
      <c r="I410" s="271">
        <f>SUM(I411:I415)</f>
        <v>8.25</v>
      </c>
      <c r="J410" s="272">
        <f>SUM(J411:J415)</f>
        <v>11</v>
      </c>
      <c r="K410" s="270">
        <f>B410</f>
        <v>25</v>
      </c>
      <c r="L410" s="274">
        <f>K410*$L$3</f>
        <v>25</v>
      </c>
      <c r="M410" s="260"/>
    </row>
    <row r="411" ht="15.75" customHeight="1">
      <c r="A411" s="284" t="s">
        <v>24</v>
      </c>
      <c r="B411" s="276">
        <v>25</v>
      </c>
      <c r="C411" s="54">
        <f>D411*4+E411*9+F411*4</f>
        <v>529</v>
      </c>
      <c r="D411" s="63">
        <v>14</v>
      </c>
      <c r="E411" s="63">
        <v>33</v>
      </c>
      <c r="F411" s="64">
        <v>44</v>
      </c>
      <c r="G411" s="277">
        <f>C411*$B411/100</f>
        <v>132.25</v>
      </c>
      <c r="H411" s="278">
        <f>D411*$B411/100</f>
        <v>3.5</v>
      </c>
      <c r="I411" s="278">
        <f>E411*$B411/100</f>
        <v>8.25</v>
      </c>
      <c r="J411" s="279">
        <f>F411*$B411/100</f>
        <v>11</v>
      </c>
      <c r="K411" s="277">
        <f>B411</f>
        <v>25</v>
      </c>
      <c r="L411" s="279">
        <f>K411*$L$3</f>
        <v>25</v>
      </c>
      <c r="M411" s="260"/>
    </row>
    <row r="412" ht="15.75" customHeight="1">
      <c r="A412" s="281"/>
      <c r="B412" s="276"/>
      <c r="C412" s="54"/>
      <c r="D412" s="55"/>
      <c r="E412" s="55"/>
      <c r="F412" s="56"/>
      <c r="G412" s="277">
        <f>C412*$B412/100</f>
        <v>0</v>
      </c>
      <c r="H412" s="278">
        <f>D412*$B412/100</f>
        <v>0</v>
      </c>
      <c r="I412" s="278">
        <f>E412*$B412/100</f>
        <v>0</v>
      </c>
      <c r="J412" s="279">
        <f>F412*$B412/100</f>
        <v>0</v>
      </c>
      <c r="K412" s="277">
        <f>B412</f>
        <v>0</v>
      </c>
      <c r="L412" s="279">
        <f>K412*$L$3</f>
        <v>0</v>
      </c>
      <c r="M412" s="260"/>
    </row>
    <row r="413" ht="15.75" customHeight="1">
      <c r="A413" s="281"/>
      <c r="B413" s="276"/>
      <c r="C413" s="54"/>
      <c r="D413" s="55"/>
      <c r="E413" s="55"/>
      <c r="F413" s="56"/>
      <c r="G413" s="277">
        <f>C413*$B413/100</f>
        <v>0</v>
      </c>
      <c r="H413" s="278">
        <f>D413*$B413/100</f>
        <v>0</v>
      </c>
      <c r="I413" s="278">
        <f>E413*$B413/100</f>
        <v>0</v>
      </c>
      <c r="J413" s="279">
        <f>F413*$B413/100</f>
        <v>0</v>
      </c>
      <c r="K413" s="277">
        <f>B413</f>
        <v>0</v>
      </c>
      <c r="L413" s="279">
        <f>K413*$L$3</f>
        <v>0</v>
      </c>
      <c r="M413" s="260"/>
    </row>
    <row r="414" ht="15.75" customHeight="1">
      <c r="A414" s="281"/>
      <c r="B414" s="276"/>
      <c r="C414" s="54"/>
      <c r="D414" s="55"/>
      <c r="E414" s="55"/>
      <c r="F414" s="56"/>
      <c r="G414" s="277">
        <f>C414*$B414/100</f>
        <v>0</v>
      </c>
      <c r="H414" s="278">
        <f>D414*$B414/100</f>
        <v>0</v>
      </c>
      <c r="I414" s="278">
        <f>E414*$B414/100</f>
        <v>0</v>
      </c>
      <c r="J414" s="279">
        <f>F414*$B414/100</f>
        <v>0</v>
      </c>
      <c r="K414" s="277">
        <f>B414</f>
        <v>0</v>
      </c>
      <c r="L414" s="279">
        <f>K414*$L$3</f>
        <v>0</v>
      </c>
      <c r="M414" s="260"/>
    </row>
    <row r="415" ht="15.75" customHeight="1">
      <c r="A415" s="281"/>
      <c r="B415" s="276"/>
      <c r="C415" s="282"/>
      <c r="D415" s="63"/>
      <c r="E415" s="63"/>
      <c r="F415" s="64"/>
      <c r="G415" s="277">
        <f>C415*$B415/100</f>
        <v>0</v>
      </c>
      <c r="H415" s="278">
        <f>D415*$B415/100</f>
        <v>0</v>
      </c>
      <c r="I415" s="278">
        <f>E415*$B415/100</f>
        <v>0</v>
      </c>
      <c r="J415" s="279">
        <f>F415*$B415/100</f>
        <v>0</v>
      </c>
      <c r="K415" s="277">
        <f>B415</f>
        <v>0</v>
      </c>
      <c r="L415" s="279">
        <f>K415*$L$3</f>
        <v>0</v>
      </c>
      <c r="M415" s="260"/>
    </row>
    <row r="416" ht="15.75" customHeight="1">
      <c r="A416" s="268" t="s">
        <v>75</v>
      </c>
      <c r="B416" s="269">
        <f>SUM(B417:B426)</f>
        <v>173</v>
      </c>
      <c r="C416" s="270">
        <f>SUM(C417:C426)</f>
        <v>2007.4000000000001</v>
      </c>
      <c r="D416" s="271">
        <f>SUM(D417:D426)</f>
        <v>124.59999999999999</v>
      </c>
      <c r="E416" s="271">
        <f>SUM(E417:E426)</f>
        <v>89</v>
      </c>
      <c r="F416" s="272">
        <f>SUM(F417:F426)</f>
        <v>177</v>
      </c>
      <c r="G416" s="273">
        <f>(SUM(G417:G426))/$G387</f>
        <v>0.39178889249920024</v>
      </c>
      <c r="H416" s="271">
        <f>SUM(H417:H426)</f>
        <v>33.212000000000003</v>
      </c>
      <c r="I416" s="271">
        <f>SUM(I417:I426)</f>
        <v>21.25</v>
      </c>
      <c r="J416" s="272">
        <f>SUM(J417:J426)</f>
        <v>74.52000000000001</v>
      </c>
      <c r="K416" s="270">
        <f>B416</f>
        <v>173</v>
      </c>
      <c r="L416" s="274">
        <f>K416*$L$3</f>
        <v>173</v>
      </c>
      <c r="M416" s="260"/>
    </row>
    <row r="417" ht="15.75" customHeight="1">
      <c r="A417" s="283" t="s">
        <v>49</v>
      </c>
      <c r="B417" s="185">
        <v>80</v>
      </c>
      <c r="C417" s="54">
        <f>D417*4+E417*9+F417*4</f>
        <v>359</v>
      </c>
      <c r="D417" s="55">
        <v>13</v>
      </c>
      <c r="E417" s="55">
        <v>3</v>
      </c>
      <c r="F417" s="56">
        <v>70</v>
      </c>
      <c r="G417" s="277">
        <f>C417*$B417/100</f>
        <v>287.19999999999999</v>
      </c>
      <c r="H417" s="278">
        <f>D417*$B417/100</f>
        <v>10.4</v>
      </c>
      <c r="I417" s="278">
        <f>E417*$B417/100</f>
        <v>2.3999999999999999</v>
      </c>
      <c r="J417" s="279">
        <f>F417*$B417/100</f>
        <v>56</v>
      </c>
      <c r="K417" s="277">
        <f>B417</f>
        <v>80</v>
      </c>
      <c r="L417" s="279">
        <f>K417*$L$3</f>
        <v>80</v>
      </c>
      <c r="M417" s="260"/>
    </row>
    <row r="418" ht="15.75" customHeight="1">
      <c r="A418" s="67" t="s">
        <v>50</v>
      </c>
      <c r="B418" s="185">
        <v>20</v>
      </c>
      <c r="C418" s="54">
        <f>D418*4+E418*9+F418*4</f>
        <v>320</v>
      </c>
      <c r="D418" s="63">
        <v>80</v>
      </c>
      <c r="E418" s="63">
        <v>0</v>
      </c>
      <c r="F418" s="64">
        <v>0</v>
      </c>
      <c r="G418" s="277">
        <f>C418*$B418/100</f>
        <v>64</v>
      </c>
      <c r="H418" s="278">
        <f>D418*$B418/100</f>
        <v>16</v>
      </c>
      <c r="I418" s="278">
        <f>E418*$B418/100</f>
        <v>0</v>
      </c>
      <c r="J418" s="279">
        <f>F418*$B418/100</f>
        <v>0</v>
      </c>
      <c r="K418" s="277">
        <f>B418</f>
        <v>20</v>
      </c>
      <c r="L418" s="279">
        <f>K418*$L$3</f>
        <v>20</v>
      </c>
      <c r="M418" s="260"/>
    </row>
    <row r="419" ht="15.75" customHeight="1">
      <c r="A419" s="67" t="s">
        <v>51</v>
      </c>
      <c r="B419" s="185">
        <v>10</v>
      </c>
      <c r="C419" s="54">
        <f>D419*4+E419*9+F419*4</f>
        <v>8</v>
      </c>
      <c r="D419" s="63">
        <v>0</v>
      </c>
      <c r="E419" s="63">
        <v>0</v>
      </c>
      <c r="F419" s="64">
        <v>2</v>
      </c>
      <c r="G419" s="277">
        <f>C419*$B419/100</f>
        <v>0.80000000000000004</v>
      </c>
      <c r="H419" s="278">
        <f>D419*$B419/100</f>
        <v>0</v>
      </c>
      <c r="I419" s="278">
        <f>E419*$B419/100</f>
        <v>0</v>
      </c>
      <c r="J419" s="279">
        <f>F419*$B419/100</f>
        <v>0.20000000000000001</v>
      </c>
      <c r="K419" s="277">
        <f>B419</f>
        <v>10</v>
      </c>
      <c r="L419" s="279">
        <f>K419*$L$3</f>
        <v>10</v>
      </c>
      <c r="M419" s="260"/>
    </row>
    <row r="420" ht="15.75" customHeight="1">
      <c r="A420" s="67" t="s">
        <v>45</v>
      </c>
      <c r="B420" s="185">
        <v>12</v>
      </c>
      <c r="C420" s="54">
        <f>D420*4+E420*9+F420*4</f>
        <v>254.40000000000001</v>
      </c>
      <c r="D420" s="63">
        <v>2.6000000000000001</v>
      </c>
      <c r="E420" s="63">
        <v>0</v>
      </c>
      <c r="F420" s="64">
        <v>61</v>
      </c>
      <c r="G420" s="277">
        <f>C420*$B420/100</f>
        <v>30.528000000000002</v>
      </c>
      <c r="H420" s="278">
        <f>D420*$B420/100</f>
        <v>0.31200000000000006</v>
      </c>
      <c r="I420" s="278">
        <f>E420*$B420/100</f>
        <v>0</v>
      </c>
      <c r="J420" s="279">
        <f>F420*$B420/100</f>
        <v>7.3200000000000003</v>
      </c>
      <c r="K420" s="277">
        <f>B420</f>
        <v>12</v>
      </c>
      <c r="L420" s="279">
        <f>K420*$L$3</f>
        <v>12</v>
      </c>
      <c r="M420" s="260"/>
    </row>
    <row r="421" ht="15.75" customHeight="1">
      <c r="A421" s="67"/>
      <c r="B421" s="185"/>
      <c r="C421" s="54">
        <f>D421*4+E421*9+F421*4</f>
        <v>0</v>
      </c>
      <c r="D421" s="63"/>
      <c r="E421" s="63"/>
      <c r="F421" s="64"/>
      <c r="G421" s="277">
        <f>C421*$B421/100</f>
        <v>0</v>
      </c>
      <c r="H421" s="278">
        <f>D421*$B421/100</f>
        <v>0</v>
      </c>
      <c r="I421" s="278">
        <f>E421*$B421/100</f>
        <v>0</v>
      </c>
      <c r="J421" s="279">
        <f>F421*$B421/100</f>
        <v>0</v>
      </c>
      <c r="K421" s="277">
        <f>B421</f>
        <v>0</v>
      </c>
      <c r="L421" s="279">
        <f>K421*$L$3</f>
        <v>0</v>
      </c>
      <c r="M421" s="260"/>
    </row>
    <row r="422" ht="15.75" customHeight="1">
      <c r="A422" s="182" t="s">
        <v>28</v>
      </c>
      <c r="B422" s="185">
        <v>20</v>
      </c>
      <c r="C422" s="54">
        <f>D422*4+E422*9+F422*4</f>
        <v>537</v>
      </c>
      <c r="D422" s="63">
        <v>15</v>
      </c>
      <c r="E422" s="63">
        <v>53</v>
      </c>
      <c r="F422" s="64">
        <v>0</v>
      </c>
      <c r="G422" s="277">
        <f>C422*$B422/100</f>
        <v>107.40000000000001</v>
      </c>
      <c r="H422" s="278">
        <f>D422*$B422/100</f>
        <v>3</v>
      </c>
      <c r="I422" s="278">
        <f>E422*$B422/100</f>
        <v>10.6</v>
      </c>
      <c r="J422" s="279">
        <f>F422*$B422/100</f>
        <v>0</v>
      </c>
      <c r="K422" s="277">
        <f>B422</f>
        <v>20</v>
      </c>
      <c r="L422" s="279">
        <f>K422*$L$3</f>
        <v>20</v>
      </c>
      <c r="M422" s="260"/>
    </row>
    <row r="423" ht="15.75" customHeight="1">
      <c r="A423" s="67" t="s">
        <v>24</v>
      </c>
      <c r="B423" s="185">
        <v>25</v>
      </c>
      <c r="C423" s="54">
        <f>D423*4+E423*9+F423*4</f>
        <v>529</v>
      </c>
      <c r="D423" s="63">
        <v>14</v>
      </c>
      <c r="E423" s="63">
        <v>33</v>
      </c>
      <c r="F423" s="64">
        <v>44</v>
      </c>
      <c r="G423" s="277">
        <f>C423*$B423/100</f>
        <v>132.25</v>
      </c>
      <c r="H423" s="278">
        <f>D423*$B423/100</f>
        <v>3.5</v>
      </c>
      <c r="I423" s="278">
        <f>E423*$B423/100</f>
        <v>8.25</v>
      </c>
      <c r="J423" s="279">
        <f>F423*$B423/100</f>
        <v>11</v>
      </c>
      <c r="K423" s="277">
        <f>B423</f>
        <v>25</v>
      </c>
      <c r="L423" s="279">
        <f>K423*$L$3</f>
        <v>25</v>
      </c>
      <c r="M423" s="260"/>
    </row>
    <row r="424" ht="15.75" customHeight="1">
      <c r="A424" s="67" t="s">
        <v>25</v>
      </c>
      <c r="B424" s="185">
        <v>2</v>
      </c>
      <c r="C424" s="54">
        <f>D424*4+E424*9+F424*4</f>
        <v>0</v>
      </c>
      <c r="D424" s="63">
        <v>0</v>
      </c>
      <c r="E424" s="63">
        <v>0</v>
      </c>
      <c r="F424" s="64">
        <v>0</v>
      </c>
      <c r="G424" s="277">
        <f>C424*$B424/100</f>
        <v>0</v>
      </c>
      <c r="H424" s="278">
        <f>D424*$B424/100</f>
        <v>0</v>
      </c>
      <c r="I424" s="278">
        <f>E424*$B424/100</f>
        <v>0</v>
      </c>
      <c r="J424" s="279">
        <f>F424*$B424/100</f>
        <v>0</v>
      </c>
      <c r="K424" s="277">
        <f>B424</f>
        <v>2</v>
      </c>
      <c r="L424" s="279">
        <f>K424*$L$3</f>
        <v>2</v>
      </c>
      <c r="M424" s="260"/>
    </row>
    <row r="425" ht="15.75" customHeight="1">
      <c r="A425" s="182" t="s">
        <v>36</v>
      </c>
      <c r="B425" s="185">
        <v>2</v>
      </c>
      <c r="C425" s="54">
        <f>D425*4+E425*9+F425*4</f>
        <v>0</v>
      </c>
      <c r="D425" s="63">
        <v>0</v>
      </c>
      <c r="E425" s="63">
        <v>0</v>
      </c>
      <c r="F425" s="64">
        <v>0</v>
      </c>
      <c r="G425" s="277">
        <f>C425*$B425/100</f>
        <v>0</v>
      </c>
      <c r="H425" s="278">
        <f>D425*$B425/100</f>
        <v>0</v>
      </c>
      <c r="I425" s="278">
        <f>E425*$B425/100</f>
        <v>0</v>
      </c>
      <c r="J425" s="279">
        <f>F425*$B425/100</f>
        <v>0</v>
      </c>
      <c r="K425" s="277">
        <f>B425</f>
        <v>2</v>
      </c>
      <c r="L425" s="279">
        <f>K425*$L$3</f>
        <v>2</v>
      </c>
      <c r="M425" s="260"/>
    </row>
    <row r="426" ht="15.75" customHeight="1">
      <c r="A426" s="183" t="s">
        <v>37</v>
      </c>
      <c r="B426" s="285">
        <v>2</v>
      </c>
      <c r="C426" s="54">
        <f>D426*4+E426*9+F426*4</f>
        <v>0</v>
      </c>
      <c r="D426" s="286">
        <v>0</v>
      </c>
      <c r="E426" s="286">
        <v>0</v>
      </c>
      <c r="F426" s="193">
        <v>0</v>
      </c>
      <c r="G426" s="287">
        <f>C426*$B426/100</f>
        <v>0</v>
      </c>
      <c r="H426" s="288">
        <f>D426*$B426/100</f>
        <v>0</v>
      </c>
      <c r="I426" s="288">
        <f>E426*$B426/100</f>
        <v>0</v>
      </c>
      <c r="J426" s="289">
        <f>F426*$B426/100</f>
        <v>0</v>
      </c>
      <c r="K426" s="287">
        <f>B426</f>
        <v>2</v>
      </c>
      <c r="L426" s="290">
        <f>K426*$L$3</f>
        <v>2</v>
      </c>
      <c r="M426" s="260"/>
    </row>
    <row r="427" ht="15.75" customHeight="1">
      <c r="A427" s="291"/>
      <c r="B427" s="291"/>
      <c r="C427" s="291"/>
      <c r="D427" s="291"/>
      <c r="E427" s="292"/>
      <c r="F427" s="241" t="s">
        <v>38</v>
      </c>
      <c r="G427" s="242"/>
      <c r="H427" s="293">
        <f>ROUND(H387/(($H387+$I387+$J387)/6),2)</f>
        <v>1.1000000000000001</v>
      </c>
      <c r="I427" s="293">
        <f>ROUND(I387/(($H387+$I387+$J387)/6),2)</f>
        <v>1.0600000000000001</v>
      </c>
      <c r="J427" s="294">
        <f>ROUND(J387/(($H387+$I387+$J387)/6),2)</f>
        <v>3.8300000000000001</v>
      </c>
      <c r="K427" s="295" t="s">
        <v>39</v>
      </c>
      <c r="L427" s="296"/>
      <c r="M427" s="260"/>
    </row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1:L1"/>
    <mergeCell ref="A2:M2"/>
    <mergeCell ref="A3:C3"/>
    <mergeCell ref="D3:F3"/>
    <mergeCell ref="H3:J3"/>
    <mergeCell ref="M3:M4"/>
    <mergeCell ref="A45:E45"/>
    <mergeCell ref="F45:G45"/>
    <mergeCell ref="K45:L45"/>
    <mergeCell ref="A46:L46"/>
    <mergeCell ref="A87:E87"/>
    <mergeCell ref="F87:G87"/>
    <mergeCell ref="K87:L87"/>
    <mergeCell ref="A88:L88"/>
    <mergeCell ref="A129:E129"/>
    <mergeCell ref="F129:G129"/>
    <mergeCell ref="K129:L129"/>
    <mergeCell ref="A130:L130"/>
    <mergeCell ref="A171:E171"/>
    <mergeCell ref="F171:G171"/>
    <mergeCell ref="K171:L171"/>
    <mergeCell ref="A172:L172"/>
    <mergeCell ref="A216:E216"/>
    <mergeCell ref="F216:G216"/>
    <mergeCell ref="K216:L216"/>
    <mergeCell ref="A217:L217"/>
    <mergeCell ref="A258:E258"/>
    <mergeCell ref="F258:G258"/>
    <mergeCell ref="K258:L258"/>
    <mergeCell ref="A259:L259"/>
    <mergeCell ref="A300:E300"/>
    <mergeCell ref="F300:G300"/>
    <mergeCell ref="K300:L300"/>
    <mergeCell ref="A301:L301"/>
    <mergeCell ref="A342:E342"/>
    <mergeCell ref="F342:G342"/>
    <mergeCell ref="K342:L342"/>
    <mergeCell ref="A385:E385"/>
    <mergeCell ref="F385:G385"/>
    <mergeCell ref="K385:L385"/>
    <mergeCell ref="A427:E427"/>
    <mergeCell ref="F427:G427"/>
    <mergeCell ref="K427:L427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21.289999999999999"/>
    <col customWidth="1" min="2" max="2" width="8"/>
    <col customWidth="1" min="3" max="3" width="5.5700000000000003"/>
    <col customWidth="1" min="4" max="4" width="8"/>
    <col customWidth="1" min="5" max="5" width="10.43"/>
    <col customWidth="1" min="6" max="6" width="13.710000000000001"/>
    <col customWidth="1" min="7" max="7" width="7.5700000000000003"/>
    <col customWidth="1" min="8" max="26" width="12.57"/>
  </cols>
  <sheetData>
    <row r="1" ht="14.25" customHeight="1">
      <c r="A1" s="297" t="s">
        <v>76</v>
      </c>
      <c r="B1" s="297" t="s">
        <v>77</v>
      </c>
      <c r="C1" s="297" t="s">
        <v>78</v>
      </c>
      <c r="D1" s="297" t="s">
        <v>79</v>
      </c>
      <c r="E1" s="297" t="s">
        <v>80</v>
      </c>
      <c r="F1" s="297" t="s">
        <v>81</v>
      </c>
      <c r="G1" s="298"/>
    </row>
    <row r="2" ht="14.25" customHeight="1">
      <c r="A2" s="299" t="s">
        <v>82</v>
      </c>
      <c r="B2" s="299">
        <v>17</v>
      </c>
      <c r="C2" s="299">
        <v>18</v>
      </c>
      <c r="D2" s="299"/>
      <c r="E2" s="299">
        <v>230</v>
      </c>
      <c r="F2" s="299">
        <v>75</v>
      </c>
    </row>
    <row r="3" ht="14.25" customHeight="1">
      <c r="A3" s="299" t="s">
        <v>83</v>
      </c>
      <c r="B3" s="299">
        <v>15</v>
      </c>
      <c r="C3" s="299">
        <v>35</v>
      </c>
      <c r="D3" s="299"/>
      <c r="E3" s="299">
        <v>380</v>
      </c>
      <c r="F3" s="299">
        <v>75</v>
      </c>
    </row>
    <row r="4" ht="14.25" customHeight="1">
      <c r="A4" s="299" t="s">
        <v>84</v>
      </c>
      <c r="B4" s="299">
        <v>60</v>
      </c>
      <c r="C4" s="299">
        <v>40</v>
      </c>
      <c r="D4" s="299"/>
      <c r="E4" s="299">
        <v>600</v>
      </c>
      <c r="F4" s="299">
        <v>45</v>
      </c>
    </row>
    <row r="5" ht="14.25" customHeight="1">
      <c r="A5" s="299" t="s">
        <v>85</v>
      </c>
      <c r="B5" s="299">
        <v>12.4</v>
      </c>
      <c r="C5" s="299">
        <v>6.0999999999999996</v>
      </c>
      <c r="D5" s="299">
        <v>3.7999999999999998</v>
      </c>
      <c r="E5" s="299">
        <v>120</v>
      </c>
      <c r="F5" s="299">
        <v>40</v>
      </c>
    </row>
    <row r="6" ht="14.25" customHeight="1">
      <c r="A6" s="299" t="s">
        <v>86</v>
      </c>
      <c r="B6" s="299">
        <v>20</v>
      </c>
      <c r="C6" s="299">
        <v>40</v>
      </c>
      <c r="D6" s="299"/>
      <c r="E6" s="299">
        <v>430</v>
      </c>
      <c r="F6" s="299">
        <v>50</v>
      </c>
    </row>
    <row r="7" ht="14.25" customHeight="1">
      <c r="A7" s="299" t="s">
        <v>87</v>
      </c>
      <c r="B7" s="299">
        <v>11</v>
      </c>
      <c r="C7" s="299">
        <v>47</v>
      </c>
      <c r="D7" s="299"/>
      <c r="E7" s="299">
        <v>460</v>
      </c>
      <c r="F7" s="299">
        <v>50</v>
      </c>
    </row>
    <row r="8" ht="14.25" customHeight="1">
      <c r="A8" s="299" t="s">
        <v>88</v>
      </c>
      <c r="B8" s="299">
        <v>8</v>
      </c>
      <c r="C8" s="299">
        <v>15</v>
      </c>
      <c r="D8" s="299">
        <v>40</v>
      </c>
      <c r="E8" s="299">
        <v>335</v>
      </c>
      <c r="F8" s="299">
        <v>40</v>
      </c>
    </row>
    <row r="9" ht="14.25" customHeight="1">
      <c r="A9" s="299" t="s">
        <v>89</v>
      </c>
      <c r="B9" s="299">
        <v>17</v>
      </c>
      <c r="C9" s="299">
        <v>45</v>
      </c>
      <c r="D9" s="299">
        <v>30</v>
      </c>
      <c r="E9" s="299">
        <v>607</v>
      </c>
      <c r="F9" s="299">
        <v>40</v>
      </c>
    </row>
    <row r="10" ht="14.25" customHeight="1">
      <c r="A10" s="299" t="s">
        <v>90</v>
      </c>
      <c r="B10" s="299">
        <v>38</v>
      </c>
      <c r="C10" s="299">
        <v>1</v>
      </c>
      <c r="D10" s="299">
        <v>50</v>
      </c>
      <c r="E10" s="299">
        <v>350</v>
      </c>
      <c r="F10" s="299">
        <v>40</v>
      </c>
    </row>
    <row r="11" ht="14.25" customHeight="1">
      <c r="A11" s="299" t="s">
        <v>91</v>
      </c>
      <c r="B11" s="299">
        <v>7</v>
      </c>
      <c r="C11" s="299">
        <v>9</v>
      </c>
      <c r="D11" s="299">
        <v>55</v>
      </c>
      <c r="E11" s="299">
        <v>340</v>
      </c>
      <c r="F11" s="299">
        <v>40</v>
      </c>
    </row>
    <row r="12" ht="14.25" customHeight="1">
      <c r="A12" s="299" t="s">
        <v>92</v>
      </c>
      <c r="B12" s="299">
        <v>25</v>
      </c>
      <c r="C12" s="299">
        <v>30</v>
      </c>
      <c r="D12" s="299"/>
      <c r="E12" s="299">
        <v>370</v>
      </c>
      <c r="F12" s="299">
        <v>40</v>
      </c>
    </row>
    <row r="13" ht="14.25" customHeight="1">
      <c r="A13" s="299" t="s">
        <v>93</v>
      </c>
      <c r="B13" s="299">
        <v>75</v>
      </c>
      <c r="C13" s="299">
        <v>25</v>
      </c>
      <c r="D13" s="299"/>
      <c r="E13" s="299">
        <v>530</v>
      </c>
      <c r="F13" s="299">
        <v>40</v>
      </c>
    </row>
    <row r="14" ht="14.25" customHeight="1">
      <c r="A14" s="299" t="s">
        <v>94</v>
      </c>
      <c r="B14" s="299">
        <v>0.40000000000000002</v>
      </c>
      <c r="C14" s="299">
        <v>98</v>
      </c>
      <c r="D14" s="299"/>
      <c r="E14" s="299">
        <v>880</v>
      </c>
      <c r="F14" s="299">
        <v>25</v>
      </c>
    </row>
    <row r="15" ht="14.25" customHeight="1">
      <c r="A15" s="299" t="s">
        <v>95</v>
      </c>
      <c r="B15" s="299">
        <v>0.59999999999999998</v>
      </c>
      <c r="C15" s="299">
        <v>82</v>
      </c>
      <c r="D15" s="299">
        <v>0.90000000000000002</v>
      </c>
      <c r="E15" s="299">
        <v>750</v>
      </c>
      <c r="F15" s="299">
        <v>25</v>
      </c>
    </row>
    <row r="16" ht="14.25" customHeight="1">
      <c r="A16" s="299" t="s">
        <v>96</v>
      </c>
      <c r="B16" s="299">
        <v>1.8</v>
      </c>
      <c r="C16" s="299">
        <v>80</v>
      </c>
      <c r="D16" s="299"/>
      <c r="E16" s="299">
        <v>770</v>
      </c>
      <c r="F16" s="299">
        <v>60</v>
      </c>
    </row>
    <row r="17" ht="14.25" customHeight="1">
      <c r="A17" s="299" t="s">
        <v>97</v>
      </c>
      <c r="B17" s="299">
        <v>11.199999999999999</v>
      </c>
      <c r="C17" s="299">
        <v>1.7</v>
      </c>
      <c r="D17" s="299">
        <v>69</v>
      </c>
      <c r="E17" s="299">
        <v>326</v>
      </c>
      <c r="F17" s="299">
        <v>30</v>
      </c>
    </row>
    <row r="18" ht="14.25" customHeight="1">
      <c r="A18" s="299" t="s">
        <v>98</v>
      </c>
      <c r="B18" s="299">
        <v>10</v>
      </c>
      <c r="C18" s="299">
        <v>1</v>
      </c>
      <c r="D18" s="299">
        <v>69</v>
      </c>
      <c r="E18" s="299">
        <v>340</v>
      </c>
      <c r="F18" s="299">
        <v>30</v>
      </c>
    </row>
    <row r="19" ht="14.25" customHeight="1">
      <c r="A19" s="299" t="s">
        <v>99</v>
      </c>
      <c r="B19" s="299">
        <v>10</v>
      </c>
      <c r="C19" s="299">
        <v>10</v>
      </c>
      <c r="D19" s="299">
        <v>70</v>
      </c>
      <c r="E19" s="299">
        <v>420</v>
      </c>
      <c r="F19" s="299">
        <v>30</v>
      </c>
    </row>
    <row r="20" ht="14.25" customHeight="1">
      <c r="A20" s="299" t="s">
        <v>100</v>
      </c>
      <c r="B20" s="299">
        <v>10</v>
      </c>
      <c r="C20" s="299">
        <v>1</v>
      </c>
      <c r="D20" s="299">
        <v>75</v>
      </c>
      <c r="E20" s="299">
        <v>360</v>
      </c>
      <c r="F20" s="299">
        <v>90</v>
      </c>
    </row>
    <row r="21" ht="14.25" customHeight="1">
      <c r="A21" s="299" t="s">
        <v>59</v>
      </c>
      <c r="B21" s="299">
        <v>8</v>
      </c>
      <c r="C21" s="299"/>
      <c r="D21" s="299">
        <v>78</v>
      </c>
      <c r="E21" s="299">
        <v>350</v>
      </c>
      <c r="F21" s="299">
        <v>70</v>
      </c>
    </row>
    <row r="22" ht="14.25" customHeight="1">
      <c r="A22" s="299" t="s">
        <v>49</v>
      </c>
      <c r="B22" s="299">
        <v>13</v>
      </c>
      <c r="C22" s="299">
        <v>2</v>
      </c>
      <c r="D22" s="299">
        <v>68</v>
      </c>
      <c r="E22" s="299">
        <v>330</v>
      </c>
      <c r="F22" s="299">
        <v>80</v>
      </c>
    </row>
    <row r="23" ht="14.25" customHeight="1">
      <c r="A23" s="299" t="s">
        <v>101</v>
      </c>
      <c r="B23" s="299">
        <v>11</v>
      </c>
      <c r="C23" s="299"/>
      <c r="D23" s="299">
        <v>73</v>
      </c>
      <c r="E23" s="299">
        <v>320</v>
      </c>
      <c r="F23" s="299">
        <v>45</v>
      </c>
    </row>
    <row r="24" ht="14.25" customHeight="1">
      <c r="A24" s="299" t="s">
        <v>102</v>
      </c>
      <c r="B24" s="299">
        <v>12</v>
      </c>
      <c r="C24" s="299">
        <v>6</v>
      </c>
      <c r="D24" s="299">
        <v>65</v>
      </c>
      <c r="E24" s="299">
        <v>340</v>
      </c>
      <c r="F24" s="299">
        <v>50</v>
      </c>
    </row>
    <row r="25" ht="14.25" customHeight="1">
      <c r="A25" s="299" t="s">
        <v>103</v>
      </c>
      <c r="B25" s="299">
        <v>8</v>
      </c>
      <c r="C25" s="299">
        <v>2</v>
      </c>
      <c r="D25" s="299">
        <v>62</v>
      </c>
      <c r="E25" s="299">
        <v>320</v>
      </c>
      <c r="F25" s="299">
        <v>70</v>
      </c>
    </row>
    <row r="26" ht="14.25" customHeight="1">
      <c r="A26" s="299" t="s">
        <v>104</v>
      </c>
      <c r="B26" s="299">
        <v>6.0999999999999996</v>
      </c>
      <c r="C26" s="299"/>
      <c r="D26" s="299">
        <v>72.299999999999997</v>
      </c>
      <c r="E26" s="299">
        <v>315</v>
      </c>
      <c r="F26" s="299">
        <v>60</v>
      </c>
    </row>
    <row r="27" ht="14.25" customHeight="1">
      <c r="A27" s="299" t="s">
        <v>105</v>
      </c>
      <c r="B27" s="299"/>
      <c r="C27" s="299"/>
      <c r="D27" s="299"/>
      <c r="E27" s="299"/>
      <c r="F27" s="299">
        <v>7</v>
      </c>
    </row>
    <row r="28" ht="14.25" customHeight="1">
      <c r="A28" s="299" t="s">
        <v>106</v>
      </c>
      <c r="B28" s="299">
        <v>2</v>
      </c>
      <c r="C28" s="299"/>
      <c r="D28" s="299">
        <v>9</v>
      </c>
      <c r="E28" s="299">
        <v>45</v>
      </c>
      <c r="F28" s="299">
        <v>10</v>
      </c>
    </row>
    <row r="29" ht="14.25" customHeight="1">
      <c r="A29" s="299" t="s">
        <v>37</v>
      </c>
      <c r="B29" s="299"/>
      <c r="C29" s="299"/>
      <c r="D29" s="299"/>
      <c r="E29" s="299"/>
      <c r="F29" s="299">
        <v>10</v>
      </c>
    </row>
    <row r="30" ht="14.25" customHeight="1">
      <c r="A30" s="299" t="s">
        <v>107</v>
      </c>
      <c r="B30" s="299"/>
      <c r="C30" s="299"/>
      <c r="D30" s="299">
        <v>99</v>
      </c>
      <c r="E30" s="299">
        <v>400</v>
      </c>
      <c r="F30" s="299">
        <v>20</v>
      </c>
    </row>
    <row r="31" ht="14.25" customHeight="1">
      <c r="A31" s="299" t="s">
        <v>108</v>
      </c>
      <c r="B31" s="299">
        <v>12</v>
      </c>
      <c r="C31" s="299">
        <v>30</v>
      </c>
      <c r="D31" s="299">
        <v>45</v>
      </c>
      <c r="E31" s="299">
        <v>500</v>
      </c>
      <c r="F31" s="299">
        <v>40</v>
      </c>
    </row>
    <row r="32" ht="14.25" customHeight="1">
      <c r="A32" s="299" t="s">
        <v>109</v>
      </c>
      <c r="B32" s="299">
        <v>5.7999999999999998</v>
      </c>
      <c r="C32" s="299">
        <v>37</v>
      </c>
      <c r="D32" s="299">
        <v>47</v>
      </c>
      <c r="E32" s="299">
        <v>568</v>
      </c>
      <c r="F32" s="299">
        <v>50</v>
      </c>
    </row>
    <row r="33" ht="14.25" customHeight="1">
      <c r="A33" s="299" t="s">
        <v>110</v>
      </c>
      <c r="B33" s="299">
        <v>24</v>
      </c>
      <c r="C33" s="299">
        <v>20</v>
      </c>
      <c r="D33" s="299">
        <v>28</v>
      </c>
      <c r="E33" s="299">
        <v>373</v>
      </c>
      <c r="F33" s="299">
        <v>20</v>
      </c>
    </row>
    <row r="34" ht="14.25" customHeight="1">
      <c r="A34" s="299" t="s">
        <v>21</v>
      </c>
      <c r="B34" s="299">
        <v>2</v>
      </c>
      <c r="C34" s="299">
        <v>1</v>
      </c>
      <c r="D34" s="299">
        <v>65</v>
      </c>
      <c r="E34" s="299">
        <v>230</v>
      </c>
      <c r="F34" s="299">
        <v>20</v>
      </c>
    </row>
    <row r="35" ht="14.25" customHeight="1">
      <c r="A35" s="299" t="s">
        <v>111</v>
      </c>
      <c r="B35" s="299">
        <v>14</v>
      </c>
      <c r="C35" s="299">
        <v>56</v>
      </c>
      <c r="D35" s="299">
        <v>11</v>
      </c>
      <c r="E35" s="299">
        <v>620</v>
      </c>
      <c r="F35" s="299">
        <v>25</v>
      </c>
    </row>
    <row r="36" ht="14.25" customHeight="1">
      <c r="A36" s="299" t="s">
        <v>25</v>
      </c>
      <c r="B36" s="299"/>
      <c r="C36" s="299"/>
      <c r="D36" s="299"/>
      <c r="E36" s="299"/>
      <c r="F36" s="299">
        <v>6</v>
      </c>
    </row>
    <row r="37" ht="14.25" customHeight="1">
      <c r="A37" s="299"/>
      <c r="B37" s="299"/>
      <c r="C37" s="299"/>
      <c r="D37" s="299"/>
      <c r="E37" s="299"/>
      <c r="F37" s="299"/>
    </row>
    <row r="38" ht="14.25" customHeight="1">
      <c r="A38" s="299"/>
      <c r="B38" s="299"/>
      <c r="C38" s="299"/>
      <c r="D38" s="299"/>
      <c r="E38" s="299"/>
      <c r="F38" s="299"/>
    </row>
    <row r="39" ht="14.25" customHeight="1">
      <c r="A39" s="299"/>
      <c r="B39" s="299"/>
      <c r="C39" s="299"/>
      <c r="D39" s="299"/>
      <c r="E39" s="299"/>
      <c r="F39" s="299"/>
    </row>
    <row r="40" ht="14.25" customHeight="1">
      <c r="A40" s="299"/>
      <c r="B40" s="299"/>
      <c r="C40" s="299"/>
      <c r="D40" s="299"/>
      <c r="E40" s="299"/>
      <c r="F40" s="299"/>
    </row>
    <row r="41" ht="14.25" customHeight="1">
      <c r="A41" s="299"/>
      <c r="B41" s="299"/>
      <c r="C41" s="299"/>
      <c r="D41" s="299"/>
      <c r="E41" s="299"/>
      <c r="F41" s="299"/>
    </row>
    <row r="42" ht="14.25" customHeight="1">
      <c r="A42" s="299"/>
      <c r="B42" s="299"/>
      <c r="C42" s="299"/>
      <c r="D42" s="299"/>
      <c r="E42" s="299"/>
      <c r="F42" s="299"/>
    </row>
    <row r="43" ht="14.25" customHeight="1">
      <c r="A43" s="299"/>
      <c r="B43" s="299"/>
      <c r="C43" s="299"/>
      <c r="D43" s="299"/>
      <c r="E43" s="299"/>
      <c r="F43" s="299"/>
    </row>
    <row r="44" ht="14.25" customHeight="1">
      <c r="A44" s="299"/>
      <c r="B44" s="299"/>
      <c r="C44" s="299"/>
      <c r="D44" s="299"/>
      <c r="E44" s="299"/>
      <c r="F44" s="299"/>
    </row>
    <row r="45" ht="14.25" customHeight="1">
      <c r="A45" s="299"/>
      <c r="B45" s="299"/>
      <c r="C45" s="299"/>
      <c r="D45" s="299"/>
      <c r="E45" s="299"/>
      <c r="F45" s="299"/>
    </row>
    <row r="46" ht="14.25" customHeight="1">
      <c r="A46" s="299"/>
      <c r="B46" s="299"/>
      <c r="C46" s="299"/>
      <c r="D46" s="299"/>
      <c r="E46" s="299"/>
      <c r="F46" s="299"/>
    </row>
    <row r="47" ht="14.25" customHeight="1">
      <c r="A47" s="299"/>
      <c r="B47" s="299"/>
      <c r="C47" s="299"/>
      <c r="D47" s="299"/>
      <c r="E47" s="299"/>
      <c r="F47" s="299"/>
    </row>
    <row r="48" ht="14.25" customHeight="1">
      <c r="A48" s="299"/>
      <c r="B48" s="299"/>
      <c r="C48" s="299"/>
      <c r="D48" s="299"/>
      <c r="E48" s="299"/>
      <c r="F48" s="299"/>
    </row>
    <row r="49" ht="14.25" customHeight="1">
      <c r="A49" s="299"/>
      <c r="B49" s="299"/>
      <c r="C49" s="299"/>
      <c r="D49" s="299"/>
      <c r="E49" s="299"/>
      <c r="F49" s="299"/>
    </row>
    <row r="50" ht="14.25" customHeight="1">
      <c r="A50" s="299"/>
      <c r="B50" s="299"/>
      <c r="C50" s="299"/>
      <c r="D50" s="299"/>
      <c r="E50" s="299"/>
      <c r="F50" s="299"/>
    </row>
    <row r="51" ht="14.25" customHeight="1">
      <c r="A51" s="299"/>
      <c r="B51" s="299"/>
      <c r="C51" s="299"/>
      <c r="D51" s="299"/>
      <c r="E51" s="299"/>
      <c r="F51" s="299"/>
    </row>
    <row r="52" ht="14.25" customHeight="1">
      <c r="A52" s="299"/>
      <c r="B52" s="299"/>
      <c r="C52" s="299"/>
      <c r="D52" s="299"/>
      <c r="E52" s="299"/>
      <c r="F52" s="299"/>
    </row>
    <row r="53" ht="14.25" customHeight="1">
      <c r="A53" s="299"/>
      <c r="B53" s="299"/>
      <c r="C53" s="299"/>
      <c r="D53" s="299"/>
      <c r="E53" s="299"/>
      <c r="F53" s="299"/>
    </row>
    <row r="54" ht="14.25" customHeight="1">
      <c r="A54" s="299"/>
      <c r="B54" s="299"/>
      <c r="C54" s="299"/>
      <c r="D54" s="299"/>
      <c r="E54" s="299"/>
      <c r="F54" s="299"/>
    </row>
    <row r="55" ht="14.25" customHeight="1">
      <c r="A55" s="299"/>
      <c r="B55" s="299"/>
      <c r="C55" s="299"/>
      <c r="D55" s="299"/>
      <c r="E55" s="299"/>
      <c r="F55" s="299"/>
    </row>
    <row r="56" ht="14.25" customHeight="1">
      <c r="A56" s="299"/>
      <c r="B56" s="299"/>
      <c r="C56" s="299"/>
      <c r="D56" s="299"/>
      <c r="E56" s="299"/>
      <c r="F56" s="299"/>
    </row>
    <row r="57" ht="14.25" customHeight="1">
      <c r="A57" s="299"/>
      <c r="B57" s="299"/>
      <c r="C57" s="299"/>
      <c r="D57" s="299"/>
      <c r="E57" s="299"/>
      <c r="F57" s="299"/>
    </row>
    <row r="58" ht="14.25" customHeight="1">
      <c r="A58" s="299"/>
      <c r="B58" s="299"/>
      <c r="C58" s="299"/>
      <c r="D58" s="299"/>
      <c r="E58" s="299"/>
      <c r="F58" s="299"/>
    </row>
    <row r="59" ht="14.25" customHeight="1">
      <c r="A59" s="299"/>
      <c r="B59" s="299"/>
      <c r="C59" s="299"/>
      <c r="D59" s="299"/>
      <c r="E59" s="299"/>
      <c r="F59" s="299"/>
    </row>
    <row r="60" ht="14.25" customHeight="1">
      <c r="A60" s="299"/>
      <c r="B60" s="299"/>
      <c r="C60" s="299"/>
      <c r="D60" s="299"/>
      <c r="E60" s="299"/>
      <c r="F60" s="299"/>
    </row>
    <row r="61" ht="14.25" customHeight="1">
      <c r="A61" s="299"/>
      <c r="B61" s="299"/>
      <c r="C61" s="299"/>
      <c r="D61" s="299"/>
      <c r="E61" s="299"/>
      <c r="F61" s="299"/>
    </row>
    <row r="62" ht="14.25" customHeight="1">
      <c r="A62" s="299"/>
      <c r="B62" s="299"/>
      <c r="C62" s="299"/>
      <c r="D62" s="299"/>
      <c r="E62" s="299"/>
      <c r="F62" s="299"/>
    </row>
    <row r="63" ht="14.25" customHeight="1">
      <c r="A63" s="299"/>
      <c r="B63" s="299"/>
      <c r="C63" s="299"/>
      <c r="D63" s="299"/>
      <c r="E63" s="299"/>
      <c r="F63" s="299"/>
    </row>
    <row r="64" ht="14.25" customHeight="1">
      <c r="A64" s="299"/>
      <c r="B64" s="299"/>
      <c r="C64" s="299"/>
      <c r="D64" s="299"/>
      <c r="E64" s="299"/>
      <c r="F64" s="299"/>
    </row>
    <row r="65" ht="14.25" customHeight="1">
      <c r="A65" s="299"/>
      <c r="B65" s="299"/>
      <c r="C65" s="299"/>
      <c r="D65" s="299"/>
      <c r="E65" s="299"/>
      <c r="F65" s="299"/>
    </row>
    <row r="66" ht="14.25" customHeight="1">
      <c r="A66" s="299"/>
      <c r="B66" s="299"/>
      <c r="C66" s="299"/>
      <c r="D66" s="299"/>
      <c r="E66" s="299"/>
      <c r="F66" s="299"/>
    </row>
    <row r="67" ht="14.25" customHeight="1">
      <c r="A67" s="299"/>
      <c r="B67" s="299"/>
      <c r="C67" s="299"/>
      <c r="D67" s="299"/>
      <c r="E67" s="299"/>
      <c r="F67" s="299"/>
    </row>
    <row r="68" ht="14.25" customHeight="1">
      <c r="A68" s="299"/>
      <c r="B68" s="299"/>
      <c r="C68" s="299"/>
      <c r="D68" s="299"/>
      <c r="E68" s="299"/>
      <c r="F68" s="299"/>
    </row>
    <row r="69" ht="14.25" customHeight="1">
      <c r="A69" s="299"/>
      <c r="B69" s="299"/>
      <c r="C69" s="299"/>
      <c r="D69" s="299"/>
      <c r="E69" s="299"/>
      <c r="F69" s="299"/>
    </row>
    <row r="70" ht="14.25" customHeight="1">
      <c r="A70" s="299"/>
      <c r="B70" s="299"/>
      <c r="C70" s="299"/>
      <c r="D70" s="299"/>
      <c r="E70" s="299"/>
      <c r="F70" s="299"/>
    </row>
    <row r="71" ht="14.25" customHeight="1">
      <c r="A71" s="299"/>
      <c r="B71" s="299"/>
      <c r="C71" s="299"/>
      <c r="D71" s="299"/>
      <c r="E71" s="299"/>
      <c r="F71" s="299"/>
    </row>
    <row r="72" ht="14.25" customHeight="1">
      <c r="A72" s="299"/>
      <c r="B72" s="299"/>
      <c r="C72" s="299"/>
      <c r="D72" s="299"/>
      <c r="E72" s="299"/>
      <c r="F72" s="299"/>
    </row>
    <row r="73" ht="14.25" customHeight="1">
      <c r="A73" s="299"/>
      <c r="B73" s="299"/>
      <c r="C73" s="299"/>
      <c r="D73" s="299"/>
      <c r="E73" s="299"/>
      <c r="F73" s="299"/>
    </row>
    <row r="74" ht="14.25" customHeight="1">
      <c r="A74" s="299"/>
      <c r="B74" s="299"/>
      <c r="C74" s="299"/>
      <c r="D74" s="299"/>
      <c r="E74" s="299"/>
      <c r="F74" s="299"/>
    </row>
    <row r="75" ht="14.25" customHeight="1">
      <c r="A75" s="299"/>
      <c r="B75" s="299"/>
      <c r="C75" s="299"/>
      <c r="D75" s="299"/>
      <c r="E75" s="299"/>
      <c r="F75" s="299"/>
    </row>
    <row r="76" ht="14.25" customHeight="1">
      <c r="A76" s="299"/>
      <c r="B76" s="299"/>
      <c r="C76" s="299"/>
      <c r="D76" s="299"/>
      <c r="E76" s="299"/>
      <c r="F76" s="299"/>
    </row>
    <row r="77" ht="14.25" customHeight="1">
      <c r="A77" s="299"/>
      <c r="B77" s="299"/>
      <c r="C77" s="299"/>
      <c r="D77" s="299"/>
      <c r="E77" s="299"/>
      <c r="F77" s="299"/>
    </row>
    <row r="78" ht="14.25" customHeight="1">
      <c r="A78" s="299"/>
      <c r="B78" s="299"/>
      <c r="C78" s="299"/>
      <c r="D78" s="299"/>
      <c r="E78" s="299"/>
      <c r="F78" s="299"/>
    </row>
    <row r="79" ht="14.25" customHeight="1">
      <c r="A79" s="299"/>
      <c r="B79" s="299"/>
      <c r="C79" s="299"/>
      <c r="D79" s="299"/>
      <c r="E79" s="299"/>
      <c r="F79" s="299"/>
    </row>
    <row r="80" ht="14.25" customHeight="1">
      <c r="A80" s="299"/>
      <c r="B80" s="299"/>
      <c r="C80" s="299"/>
      <c r="D80" s="299"/>
      <c r="E80" s="299"/>
      <c r="F80" s="299"/>
    </row>
    <row r="81" ht="14.25" customHeight="1">
      <c r="A81" s="299"/>
      <c r="B81" s="299"/>
      <c r="C81" s="299"/>
      <c r="D81" s="299"/>
      <c r="E81" s="299"/>
      <c r="F81" s="299"/>
    </row>
    <row r="82" ht="14.25" customHeight="1">
      <c r="A82" s="299"/>
      <c r="B82" s="299"/>
      <c r="C82" s="299"/>
      <c r="D82" s="299"/>
      <c r="E82" s="299"/>
      <c r="F82" s="299"/>
    </row>
    <row r="83" ht="14.25" customHeight="1">
      <c r="A83" s="299"/>
      <c r="B83" s="299"/>
      <c r="C83" s="299"/>
      <c r="D83" s="299"/>
      <c r="E83" s="299"/>
      <c r="F83" s="299"/>
    </row>
    <row r="84" ht="14.25" customHeight="1">
      <c r="A84" s="299"/>
      <c r="B84" s="299"/>
      <c r="C84" s="299"/>
      <c r="D84" s="299"/>
      <c r="E84" s="299"/>
      <c r="F84" s="299"/>
    </row>
    <row r="85" ht="14.25" customHeight="1">
      <c r="A85" s="299"/>
      <c r="B85" s="299"/>
      <c r="C85" s="299"/>
      <c r="D85" s="299"/>
      <c r="E85" s="299"/>
      <c r="F85" s="299"/>
    </row>
    <row r="86" ht="14.25" customHeight="1">
      <c r="A86" s="299"/>
      <c r="B86" s="299"/>
      <c r="C86" s="299"/>
      <c r="D86" s="299"/>
      <c r="E86" s="299"/>
      <c r="F86" s="299"/>
    </row>
    <row r="87" ht="14.25" customHeight="1">
      <c r="A87" s="299"/>
      <c r="B87" s="299"/>
      <c r="C87" s="299"/>
      <c r="D87" s="299"/>
      <c r="E87" s="299"/>
      <c r="F87" s="299"/>
    </row>
    <row r="88" ht="14.25" customHeight="1">
      <c r="A88" s="299"/>
      <c r="B88" s="299"/>
      <c r="C88" s="299"/>
      <c r="D88" s="299"/>
      <c r="E88" s="299"/>
      <c r="F88" s="299"/>
    </row>
    <row r="89" ht="14.25" customHeight="1">
      <c r="A89" s="299"/>
      <c r="B89" s="299"/>
      <c r="C89" s="299"/>
      <c r="D89" s="299"/>
      <c r="E89" s="299"/>
      <c r="F89" s="299"/>
    </row>
    <row r="90" ht="14.25" customHeight="1">
      <c r="A90" s="299"/>
      <c r="B90" s="299"/>
      <c r="C90" s="299"/>
      <c r="D90" s="299"/>
      <c r="E90" s="299"/>
      <c r="F90" s="299"/>
    </row>
    <row r="91" ht="14.25" customHeight="1">
      <c r="A91" s="299"/>
      <c r="B91" s="299"/>
      <c r="C91" s="299"/>
      <c r="D91" s="299"/>
      <c r="E91" s="299"/>
      <c r="F91" s="299"/>
    </row>
    <row r="92" ht="14.25" customHeight="1">
      <c r="A92" s="299"/>
      <c r="B92" s="299"/>
      <c r="C92" s="299"/>
      <c r="D92" s="299"/>
      <c r="E92" s="299"/>
      <c r="F92" s="299"/>
    </row>
    <row r="93" ht="14.25" customHeight="1">
      <c r="A93" s="299"/>
      <c r="B93" s="299"/>
      <c r="C93" s="299"/>
      <c r="D93" s="299"/>
      <c r="E93" s="299"/>
      <c r="F93" s="299"/>
    </row>
    <row r="94" ht="14.25" customHeight="1">
      <c r="A94" s="299"/>
      <c r="B94" s="299"/>
      <c r="C94" s="299"/>
      <c r="D94" s="299"/>
      <c r="E94" s="299"/>
      <c r="F94" s="299"/>
    </row>
    <row r="95" ht="14.25" customHeight="1">
      <c r="A95" s="299"/>
      <c r="B95" s="299"/>
      <c r="C95" s="299"/>
      <c r="D95" s="299"/>
      <c r="E95" s="299"/>
      <c r="F95" s="299"/>
    </row>
    <row r="96" ht="14.25" customHeight="1">
      <c r="A96" s="299"/>
      <c r="B96" s="299"/>
      <c r="C96" s="299"/>
      <c r="D96" s="299"/>
      <c r="E96" s="299"/>
      <c r="F96" s="299"/>
    </row>
    <row r="97" ht="14.25" customHeight="1">
      <c r="A97" s="299"/>
      <c r="B97" s="299"/>
      <c r="C97" s="299"/>
      <c r="D97" s="299"/>
      <c r="E97" s="299"/>
      <c r="F97" s="299"/>
    </row>
    <row r="98" ht="14.25" customHeight="1">
      <c r="A98" s="299"/>
      <c r="B98" s="299"/>
      <c r="C98" s="299"/>
      <c r="D98" s="299"/>
      <c r="E98" s="299"/>
      <c r="F98" s="299"/>
    </row>
    <row r="99" ht="14.25" customHeight="1">
      <c r="A99" s="299"/>
      <c r="B99" s="299"/>
      <c r="C99" s="299"/>
      <c r="D99" s="299"/>
      <c r="E99" s="299"/>
      <c r="F99" s="299"/>
    </row>
    <row r="100" ht="14.25" customHeight="1">
      <c r="A100" s="299"/>
      <c r="B100" s="299"/>
      <c r="C100" s="299"/>
      <c r="D100" s="299"/>
      <c r="E100" s="299"/>
      <c r="F100" s="299"/>
    </row>
    <row r="101" ht="14.25" customHeight="1">
      <c r="A101" s="299"/>
      <c r="B101" s="299"/>
      <c r="C101" s="299"/>
      <c r="D101" s="299"/>
      <c r="E101" s="299"/>
      <c r="F101" s="299"/>
    </row>
    <row r="102" ht="14.25" customHeight="1">
      <c r="A102" s="299"/>
      <c r="B102" s="299"/>
      <c r="C102" s="299"/>
      <c r="D102" s="299"/>
      <c r="E102" s="299"/>
      <c r="F102" s="299"/>
    </row>
    <row r="103" ht="14.25" customHeight="1">
      <c r="A103" s="299"/>
      <c r="B103" s="299"/>
      <c r="C103" s="299"/>
      <c r="D103" s="299"/>
      <c r="E103" s="299"/>
      <c r="F103" s="299"/>
    </row>
    <row r="104" ht="14.25" customHeight="1">
      <c r="A104" s="299"/>
      <c r="B104" s="299"/>
      <c r="C104" s="299"/>
      <c r="D104" s="299"/>
      <c r="E104" s="299"/>
      <c r="F104" s="299"/>
    </row>
    <row r="105" ht="14.25" customHeight="1">
      <c r="A105" s="299"/>
      <c r="B105" s="299"/>
      <c r="C105" s="299"/>
      <c r="D105" s="299"/>
      <c r="E105" s="299"/>
      <c r="F105" s="299"/>
    </row>
    <row r="106" ht="14.25" customHeight="1">
      <c r="A106" s="299"/>
      <c r="B106" s="299"/>
      <c r="C106" s="299"/>
      <c r="D106" s="299"/>
      <c r="E106" s="299"/>
      <c r="F106" s="299"/>
    </row>
    <row r="107" ht="14.25" customHeight="1">
      <c r="A107" s="299"/>
      <c r="B107" s="299"/>
      <c r="C107" s="299"/>
      <c r="D107" s="299"/>
      <c r="E107" s="299"/>
      <c r="F107" s="299"/>
    </row>
    <row r="108" ht="14.25" customHeight="1">
      <c r="A108" s="299"/>
      <c r="B108" s="299"/>
      <c r="C108" s="299"/>
      <c r="D108" s="299"/>
      <c r="E108" s="299"/>
      <c r="F108" s="299"/>
    </row>
    <row r="109" ht="14.25" customHeight="1">
      <c r="A109" s="299"/>
      <c r="B109" s="299"/>
      <c r="C109" s="299"/>
      <c r="D109" s="299"/>
      <c r="E109" s="299"/>
      <c r="F109" s="299"/>
    </row>
    <row r="110" ht="14.25" customHeight="1">
      <c r="A110" s="299"/>
      <c r="B110" s="299"/>
      <c r="C110" s="299"/>
      <c r="D110" s="299"/>
      <c r="E110" s="299"/>
      <c r="F110" s="299"/>
    </row>
    <row r="111" ht="14.25" customHeight="1">
      <c r="A111" s="299"/>
      <c r="B111" s="299"/>
      <c r="C111" s="299"/>
      <c r="D111" s="299"/>
      <c r="E111" s="299"/>
      <c r="F111" s="299"/>
    </row>
    <row r="112" ht="14.25" customHeight="1">
      <c r="A112" s="299"/>
      <c r="B112" s="299"/>
      <c r="C112" s="299"/>
      <c r="D112" s="299"/>
      <c r="E112" s="299"/>
      <c r="F112" s="299"/>
    </row>
    <row r="113" ht="14.25" customHeight="1">
      <c r="A113" s="299"/>
      <c r="B113" s="299"/>
      <c r="C113" s="299"/>
      <c r="D113" s="299"/>
      <c r="E113" s="299"/>
      <c r="F113" s="299"/>
    </row>
    <row r="114" ht="14.25" customHeight="1">
      <c r="A114" s="299"/>
      <c r="B114" s="299"/>
      <c r="C114" s="299"/>
      <c r="D114" s="299"/>
      <c r="E114" s="299"/>
      <c r="F114" s="299"/>
    </row>
    <row r="115" ht="14.25" customHeight="1">
      <c r="A115" s="299"/>
      <c r="B115" s="299"/>
      <c r="C115" s="299"/>
      <c r="D115" s="299"/>
      <c r="E115" s="299"/>
      <c r="F115" s="299"/>
    </row>
    <row r="116" ht="14.25" customHeight="1">
      <c r="A116" s="299"/>
      <c r="B116" s="299"/>
      <c r="C116" s="299"/>
      <c r="D116" s="299"/>
      <c r="E116" s="299"/>
      <c r="F116" s="299"/>
    </row>
    <row r="117" ht="14.25" customHeight="1">
      <c r="A117" s="299"/>
      <c r="B117" s="299"/>
      <c r="C117" s="299"/>
      <c r="D117" s="299"/>
      <c r="E117" s="299"/>
      <c r="F117" s="299"/>
    </row>
    <row r="118" ht="14.25" customHeight="1">
      <c r="A118" s="299"/>
      <c r="B118" s="299"/>
      <c r="C118" s="299"/>
      <c r="D118" s="299"/>
      <c r="E118" s="299"/>
      <c r="F118" s="299"/>
    </row>
    <row r="119" ht="14.25" customHeight="1">
      <c r="A119" s="299"/>
      <c r="B119" s="299"/>
      <c r="C119" s="299"/>
      <c r="D119" s="299"/>
      <c r="E119" s="299"/>
      <c r="F119" s="299"/>
    </row>
    <row r="120" ht="14.25" customHeight="1">
      <c r="A120" s="299"/>
      <c r="B120" s="299"/>
      <c r="C120" s="299"/>
      <c r="D120" s="299"/>
      <c r="E120" s="299"/>
      <c r="F120" s="299"/>
    </row>
    <row r="121" ht="14.25" customHeight="1">
      <c r="A121" s="299"/>
      <c r="B121" s="299"/>
      <c r="C121" s="299"/>
      <c r="D121" s="299"/>
      <c r="E121" s="299"/>
      <c r="F121" s="299"/>
    </row>
    <row r="122" ht="14.25" customHeight="1">
      <c r="A122" s="299"/>
      <c r="B122" s="299"/>
      <c r="C122" s="299"/>
      <c r="D122" s="299"/>
      <c r="E122" s="299"/>
      <c r="F122" s="299"/>
    </row>
    <row r="123" ht="14.25" customHeight="1">
      <c r="A123" s="299"/>
      <c r="B123" s="299"/>
      <c r="C123" s="299"/>
      <c r="D123" s="299"/>
      <c r="E123" s="299"/>
      <c r="F123" s="299"/>
    </row>
    <row r="124" ht="14.25" customHeight="1">
      <c r="A124" s="299"/>
      <c r="B124" s="299"/>
      <c r="C124" s="299"/>
      <c r="D124" s="299"/>
      <c r="E124" s="299"/>
      <c r="F124" s="299"/>
    </row>
    <row r="125" ht="14.25" customHeight="1">
      <c r="A125" s="299"/>
      <c r="B125" s="299"/>
      <c r="C125" s="299"/>
      <c r="D125" s="299"/>
      <c r="E125" s="299"/>
      <c r="F125" s="299"/>
    </row>
    <row r="126" ht="14.25" customHeight="1">
      <c r="A126" s="299"/>
      <c r="B126" s="299"/>
      <c r="C126" s="299"/>
      <c r="D126" s="299"/>
      <c r="E126" s="299"/>
      <c r="F126" s="299"/>
    </row>
    <row r="127" ht="14.25" customHeight="1">
      <c r="A127" s="299"/>
      <c r="B127" s="299"/>
      <c r="C127" s="299"/>
      <c r="D127" s="299"/>
      <c r="E127" s="299"/>
      <c r="F127" s="299"/>
    </row>
    <row r="128" ht="14.25" customHeight="1">
      <c r="A128" s="299"/>
      <c r="B128" s="299"/>
      <c r="C128" s="299"/>
      <c r="D128" s="299"/>
      <c r="E128" s="299"/>
      <c r="F128" s="299"/>
    </row>
    <row r="129" ht="14.25" customHeight="1">
      <c r="A129" s="299"/>
      <c r="B129" s="299"/>
      <c r="C129" s="299"/>
      <c r="D129" s="299"/>
      <c r="E129" s="299"/>
      <c r="F129" s="299"/>
    </row>
    <row r="130" ht="14.25" customHeight="1">
      <c r="A130" s="299"/>
      <c r="B130" s="299"/>
      <c r="C130" s="299"/>
      <c r="D130" s="299"/>
      <c r="E130" s="299"/>
      <c r="F130" s="299"/>
    </row>
    <row r="131" ht="14.25" customHeight="1">
      <c r="A131" s="299"/>
      <c r="B131" s="299"/>
      <c r="C131" s="299"/>
      <c r="D131" s="299"/>
      <c r="E131" s="299"/>
      <c r="F131" s="299"/>
    </row>
    <row r="132" ht="14.25" customHeight="1">
      <c r="A132" s="299"/>
      <c r="B132" s="299"/>
      <c r="C132" s="299"/>
      <c r="D132" s="299"/>
      <c r="E132" s="299"/>
      <c r="F132" s="299"/>
    </row>
    <row r="133" ht="14.25" customHeight="1">
      <c r="A133" s="299"/>
      <c r="B133" s="299"/>
      <c r="C133" s="299"/>
      <c r="D133" s="299"/>
      <c r="E133" s="299"/>
      <c r="F133" s="299"/>
    </row>
    <row r="134" ht="14.25" customHeight="1">
      <c r="A134" s="299"/>
      <c r="B134" s="299"/>
      <c r="C134" s="299"/>
      <c r="D134" s="299"/>
      <c r="E134" s="299"/>
      <c r="F134" s="299"/>
    </row>
    <row r="135" ht="14.25" customHeight="1">
      <c r="A135" s="299"/>
      <c r="B135" s="299"/>
      <c r="C135" s="299"/>
      <c r="D135" s="299"/>
      <c r="E135" s="299"/>
      <c r="F135" s="299"/>
    </row>
    <row r="136" ht="14.25" customHeight="1">
      <c r="A136" s="299"/>
      <c r="B136" s="299"/>
      <c r="C136" s="299"/>
      <c r="D136" s="299"/>
      <c r="E136" s="299"/>
      <c r="F136" s="299"/>
    </row>
    <row r="137" ht="14.25" customHeight="1">
      <c r="A137" s="299"/>
      <c r="B137" s="299"/>
      <c r="C137" s="299"/>
      <c r="D137" s="299"/>
      <c r="E137" s="299"/>
      <c r="F137" s="299"/>
    </row>
    <row r="138" ht="14.25" customHeight="1">
      <c r="A138" s="299"/>
      <c r="B138" s="299"/>
      <c r="C138" s="299"/>
      <c r="D138" s="299"/>
      <c r="E138" s="299"/>
      <c r="F138" s="299"/>
    </row>
    <row r="139" ht="14.25" customHeight="1">
      <c r="A139" s="299"/>
      <c r="B139" s="299"/>
      <c r="C139" s="299"/>
      <c r="D139" s="299"/>
      <c r="E139" s="299"/>
      <c r="F139" s="299"/>
    </row>
    <row r="140" ht="14.25" customHeight="1">
      <c r="A140" s="299"/>
      <c r="B140" s="299"/>
      <c r="C140" s="299"/>
      <c r="D140" s="299"/>
      <c r="E140" s="299"/>
      <c r="F140" s="299"/>
    </row>
    <row r="141" ht="14.25" customHeight="1">
      <c r="A141" s="299"/>
      <c r="B141" s="299"/>
      <c r="C141" s="299"/>
      <c r="D141" s="299"/>
      <c r="E141" s="299"/>
      <c r="F141" s="299"/>
    </row>
    <row r="142" ht="14.25" customHeight="1">
      <c r="A142" s="299"/>
      <c r="B142" s="299"/>
      <c r="C142" s="299"/>
      <c r="D142" s="299"/>
      <c r="E142" s="299"/>
      <c r="F142" s="299"/>
    </row>
    <row r="143" ht="14.25" customHeight="1">
      <c r="A143" s="299"/>
      <c r="B143" s="299"/>
      <c r="C143" s="299"/>
      <c r="D143" s="299"/>
      <c r="E143" s="299"/>
      <c r="F143" s="299"/>
    </row>
    <row r="144" ht="14.25" customHeight="1">
      <c r="A144" s="299"/>
      <c r="B144" s="299"/>
      <c r="C144" s="299"/>
      <c r="D144" s="299"/>
      <c r="E144" s="299"/>
      <c r="F144" s="299"/>
    </row>
    <row r="145" ht="14.25" customHeight="1">
      <c r="A145" s="299"/>
      <c r="B145" s="299"/>
      <c r="C145" s="299"/>
      <c r="D145" s="299"/>
      <c r="E145" s="299"/>
      <c r="F145" s="299"/>
    </row>
    <row r="146" ht="14.25" customHeight="1">
      <c r="A146" s="299"/>
      <c r="B146" s="299"/>
      <c r="C146" s="299"/>
      <c r="D146" s="299"/>
      <c r="E146" s="299"/>
      <c r="F146" s="299"/>
    </row>
    <row r="147" ht="14.25" customHeight="1">
      <c r="A147" s="299"/>
      <c r="B147" s="299"/>
      <c r="C147" s="299"/>
      <c r="D147" s="299"/>
      <c r="E147" s="299"/>
      <c r="F147" s="299"/>
    </row>
    <row r="148" ht="14.25" customHeight="1">
      <c r="A148" s="299"/>
      <c r="B148" s="299"/>
      <c r="C148" s="299"/>
      <c r="D148" s="299"/>
      <c r="E148" s="299"/>
      <c r="F148" s="299"/>
    </row>
    <row r="149" ht="14.25" customHeight="1">
      <c r="A149" s="299"/>
      <c r="B149" s="299"/>
      <c r="C149" s="299"/>
      <c r="D149" s="299"/>
      <c r="E149" s="299"/>
      <c r="F149" s="299"/>
    </row>
    <row r="150" ht="14.25" customHeight="1">
      <c r="A150" s="299"/>
      <c r="B150" s="299"/>
      <c r="C150" s="299"/>
      <c r="D150" s="299"/>
      <c r="E150" s="299"/>
      <c r="F150" s="299"/>
    </row>
    <row r="151" ht="14.25" customHeight="1">
      <c r="A151" s="299"/>
      <c r="B151" s="299"/>
      <c r="C151" s="299"/>
      <c r="D151" s="299"/>
      <c r="E151" s="299"/>
      <c r="F151" s="299"/>
    </row>
    <row r="152" ht="14.25" customHeight="1">
      <c r="A152" s="299"/>
      <c r="B152" s="299"/>
      <c r="C152" s="299"/>
      <c r="D152" s="299"/>
      <c r="E152" s="299"/>
      <c r="F152" s="299"/>
    </row>
    <row r="153" ht="14.25" customHeight="1">
      <c r="A153" s="299"/>
      <c r="B153" s="299"/>
      <c r="C153" s="299"/>
      <c r="D153" s="299"/>
      <c r="E153" s="299"/>
      <c r="F153" s="299"/>
    </row>
    <row r="154" ht="14.25" customHeight="1">
      <c r="A154" s="299"/>
      <c r="B154" s="299"/>
      <c r="C154" s="299"/>
      <c r="D154" s="299"/>
      <c r="E154" s="299"/>
      <c r="F154" s="299"/>
    </row>
    <row r="155" ht="14.25" customHeight="1">
      <c r="A155" s="299"/>
      <c r="B155" s="299"/>
      <c r="C155" s="299"/>
      <c r="D155" s="299"/>
      <c r="E155" s="299"/>
      <c r="F155" s="299"/>
    </row>
    <row r="156" ht="14.25" customHeight="1">
      <c r="A156" s="299"/>
      <c r="B156" s="299"/>
      <c r="C156" s="299"/>
      <c r="D156" s="299"/>
      <c r="E156" s="299"/>
      <c r="F156" s="299"/>
    </row>
    <row r="157" ht="14.25" customHeight="1">
      <c r="A157" s="299"/>
      <c r="B157" s="299"/>
      <c r="C157" s="299"/>
      <c r="D157" s="299"/>
      <c r="E157" s="299"/>
      <c r="F157" s="299"/>
    </row>
    <row r="158" ht="14.25" customHeight="1">
      <c r="A158" s="299"/>
      <c r="B158" s="299"/>
      <c r="C158" s="299"/>
      <c r="D158" s="299"/>
      <c r="E158" s="299"/>
      <c r="F158" s="299"/>
    </row>
    <row r="159" ht="14.25" customHeight="1">
      <c r="A159" s="299"/>
      <c r="B159" s="299"/>
      <c r="C159" s="299"/>
      <c r="D159" s="299"/>
      <c r="E159" s="299"/>
      <c r="F159" s="299"/>
    </row>
    <row r="160" ht="14.25" customHeight="1">
      <c r="A160" s="299"/>
      <c r="B160" s="299"/>
      <c r="C160" s="299"/>
      <c r="D160" s="299"/>
      <c r="E160" s="299"/>
      <c r="F160" s="299"/>
    </row>
    <row r="161" ht="14.25" customHeight="1">
      <c r="A161" s="299"/>
      <c r="B161" s="299"/>
      <c r="C161" s="299"/>
      <c r="D161" s="299"/>
      <c r="E161" s="299"/>
      <c r="F161" s="299"/>
    </row>
    <row r="162" ht="14.25" customHeight="1">
      <c r="A162" s="299"/>
      <c r="B162" s="299"/>
      <c r="C162" s="299"/>
      <c r="D162" s="299"/>
      <c r="E162" s="299"/>
      <c r="F162" s="299"/>
    </row>
    <row r="163" ht="14.25" customHeight="1">
      <c r="A163" s="299"/>
      <c r="B163" s="299"/>
      <c r="C163" s="299"/>
      <c r="D163" s="299"/>
      <c r="E163" s="299"/>
      <c r="F163" s="299"/>
    </row>
    <row r="164" ht="14.25" customHeight="1">
      <c r="A164" s="299"/>
      <c r="B164" s="299"/>
      <c r="C164" s="299"/>
      <c r="D164" s="299"/>
      <c r="E164" s="299"/>
      <c r="F164" s="299"/>
    </row>
    <row r="165" ht="14.25" customHeight="1">
      <c r="A165" s="299"/>
      <c r="B165" s="299"/>
      <c r="C165" s="299"/>
      <c r="D165" s="299"/>
      <c r="E165" s="299"/>
      <c r="F165" s="299"/>
    </row>
    <row r="166" ht="14.25" customHeight="1">
      <c r="A166" s="299"/>
      <c r="B166" s="299"/>
      <c r="C166" s="299"/>
      <c r="D166" s="299"/>
      <c r="E166" s="299"/>
      <c r="F166" s="299"/>
    </row>
    <row r="167" ht="14.25" customHeight="1">
      <c r="A167" s="299"/>
      <c r="B167" s="299"/>
      <c r="C167" s="299"/>
      <c r="D167" s="299"/>
      <c r="E167" s="299"/>
      <c r="F167" s="299"/>
    </row>
    <row r="168" ht="14.25" customHeight="1">
      <c r="A168" s="299"/>
      <c r="B168" s="299"/>
      <c r="C168" s="299"/>
      <c r="D168" s="299"/>
      <c r="E168" s="299"/>
      <c r="F168" s="299"/>
    </row>
    <row r="169" ht="14.25" customHeight="1">
      <c r="A169" s="299"/>
      <c r="B169" s="299"/>
      <c r="C169" s="299"/>
      <c r="D169" s="299"/>
      <c r="E169" s="299"/>
      <c r="F169" s="299"/>
    </row>
    <row r="170" ht="14.25" customHeight="1">
      <c r="A170" s="299"/>
      <c r="B170" s="299"/>
      <c r="C170" s="299"/>
      <c r="D170" s="299"/>
      <c r="E170" s="299"/>
      <c r="F170" s="299"/>
    </row>
    <row r="171" ht="14.25" customHeight="1">
      <c r="A171" s="299"/>
      <c r="B171" s="299"/>
      <c r="C171" s="299"/>
      <c r="D171" s="299"/>
      <c r="E171" s="299"/>
      <c r="F171" s="299"/>
    </row>
    <row r="172" ht="14.25" customHeight="1">
      <c r="A172" s="299"/>
      <c r="B172" s="299"/>
      <c r="C172" s="299"/>
      <c r="D172" s="299"/>
      <c r="E172" s="299"/>
      <c r="F172" s="299"/>
    </row>
    <row r="173" ht="14.25" customHeight="1">
      <c r="A173" s="299"/>
      <c r="B173" s="299"/>
      <c r="C173" s="299"/>
      <c r="D173" s="299"/>
      <c r="E173" s="299"/>
      <c r="F173" s="299"/>
    </row>
    <row r="174" ht="14.25" customHeight="1">
      <c r="A174" s="299"/>
      <c r="B174" s="299"/>
      <c r="C174" s="299"/>
      <c r="D174" s="299"/>
      <c r="E174" s="299"/>
      <c r="F174" s="299"/>
    </row>
    <row r="175" ht="14.25" customHeight="1">
      <c r="A175" s="299"/>
      <c r="B175" s="299"/>
      <c r="C175" s="299"/>
      <c r="D175" s="299"/>
      <c r="E175" s="299"/>
      <c r="F175" s="299"/>
    </row>
    <row r="176" ht="14.25" customHeight="1">
      <c r="A176" s="299"/>
      <c r="B176" s="299"/>
      <c r="C176" s="299"/>
      <c r="D176" s="299"/>
      <c r="E176" s="299"/>
      <c r="F176" s="299"/>
    </row>
    <row r="177" ht="14.25" customHeight="1">
      <c r="A177" s="299"/>
      <c r="B177" s="299"/>
      <c r="C177" s="299"/>
      <c r="D177" s="299"/>
      <c r="E177" s="299"/>
      <c r="F177" s="299"/>
    </row>
    <row r="178" ht="14.25" customHeight="1">
      <c r="A178" s="299"/>
      <c r="B178" s="299"/>
      <c r="C178" s="299"/>
      <c r="D178" s="299"/>
      <c r="E178" s="299"/>
      <c r="F178" s="299"/>
    </row>
    <row r="179" ht="14.25" customHeight="1">
      <c r="A179" s="299"/>
      <c r="B179" s="299"/>
      <c r="C179" s="299"/>
      <c r="D179" s="299"/>
      <c r="E179" s="299"/>
      <c r="F179" s="299"/>
    </row>
    <row r="180" ht="14.25" customHeight="1">
      <c r="A180" s="299"/>
      <c r="B180" s="299"/>
      <c r="C180" s="299"/>
      <c r="D180" s="299"/>
      <c r="E180" s="299"/>
      <c r="F180" s="299"/>
    </row>
    <row r="181" ht="14.25" customHeight="1">
      <c r="A181" s="299"/>
      <c r="B181" s="299"/>
      <c r="C181" s="299"/>
      <c r="D181" s="299"/>
      <c r="E181" s="299"/>
      <c r="F181" s="299"/>
    </row>
    <row r="182" ht="14.25" customHeight="1">
      <c r="A182" s="299"/>
      <c r="B182" s="299"/>
      <c r="C182" s="299"/>
      <c r="D182" s="299"/>
      <c r="E182" s="299"/>
      <c r="F182" s="299"/>
    </row>
    <row r="183" ht="14.25" customHeight="1">
      <c r="A183" s="299"/>
      <c r="B183" s="299"/>
      <c r="C183" s="299"/>
      <c r="D183" s="299"/>
      <c r="E183" s="299"/>
      <c r="F183" s="299"/>
    </row>
    <row r="184" ht="14.25" customHeight="1">
      <c r="A184" s="299"/>
      <c r="B184" s="299"/>
      <c r="C184" s="299"/>
      <c r="D184" s="299"/>
      <c r="E184" s="299"/>
      <c r="F184" s="299"/>
    </row>
    <row r="185" ht="14.25" customHeight="1">
      <c r="A185" s="299"/>
      <c r="B185" s="299"/>
      <c r="C185" s="299"/>
      <c r="D185" s="299"/>
      <c r="E185" s="299"/>
      <c r="F185" s="299"/>
    </row>
    <row r="186" ht="14.25" customHeight="1">
      <c r="A186" s="299"/>
      <c r="B186" s="299"/>
      <c r="C186" s="299"/>
      <c r="D186" s="299"/>
      <c r="E186" s="299"/>
      <c r="F186" s="299"/>
    </row>
    <row r="187" ht="14.25" customHeight="1">
      <c r="A187" s="299"/>
      <c r="B187" s="299"/>
      <c r="C187" s="299"/>
      <c r="D187" s="299"/>
      <c r="E187" s="299"/>
      <c r="F187" s="299"/>
    </row>
    <row r="188" ht="14.25" customHeight="1">
      <c r="A188" s="299"/>
      <c r="B188" s="299"/>
      <c r="C188" s="299"/>
      <c r="D188" s="299"/>
      <c r="E188" s="299"/>
      <c r="F188" s="299"/>
    </row>
    <row r="189" ht="14.25" customHeight="1">
      <c r="A189" s="299"/>
      <c r="B189" s="299"/>
      <c r="C189" s="299"/>
      <c r="D189" s="299"/>
      <c r="E189" s="299"/>
      <c r="F189" s="299"/>
    </row>
    <row r="190" ht="14.25" customHeight="1">
      <c r="A190" s="299"/>
      <c r="B190" s="299"/>
      <c r="C190" s="299"/>
      <c r="D190" s="299"/>
      <c r="E190" s="299"/>
      <c r="F190" s="299"/>
    </row>
    <row r="191" ht="14.25" customHeight="1">
      <c r="A191" s="299"/>
      <c r="B191" s="299"/>
      <c r="C191" s="299"/>
      <c r="D191" s="299"/>
      <c r="E191" s="299"/>
      <c r="F191" s="299"/>
    </row>
    <row r="192" ht="14.25" customHeight="1">
      <c r="A192" s="299"/>
      <c r="B192" s="299"/>
      <c r="C192" s="299"/>
      <c r="D192" s="299"/>
      <c r="E192" s="299"/>
      <c r="F192" s="299"/>
    </row>
    <row r="193" ht="14.25" customHeight="1">
      <c r="A193" s="299"/>
      <c r="B193" s="299"/>
      <c r="C193" s="299"/>
      <c r="D193" s="299"/>
      <c r="E193" s="299"/>
      <c r="F193" s="299"/>
    </row>
    <row r="194" ht="14.25" customHeight="1">
      <c r="A194" s="299"/>
      <c r="B194" s="299"/>
      <c r="C194" s="299"/>
      <c r="D194" s="299"/>
      <c r="E194" s="299"/>
      <c r="F194" s="299"/>
    </row>
    <row r="195" ht="14.25" customHeight="1">
      <c r="A195" s="299"/>
      <c r="B195" s="299"/>
      <c r="C195" s="299"/>
      <c r="D195" s="299"/>
      <c r="E195" s="299"/>
      <c r="F195" s="299"/>
    </row>
    <row r="196" ht="14.25" customHeight="1">
      <c r="A196" s="299"/>
      <c r="B196" s="299"/>
      <c r="C196" s="299"/>
      <c r="D196" s="299"/>
      <c r="E196" s="299"/>
      <c r="F196" s="299"/>
    </row>
    <row r="197" ht="14.25" customHeight="1">
      <c r="A197" s="299"/>
      <c r="B197" s="299"/>
      <c r="C197" s="299"/>
      <c r="D197" s="299"/>
      <c r="E197" s="299"/>
      <c r="F197" s="299"/>
    </row>
    <row r="198" ht="14.25" customHeight="1">
      <c r="A198" s="299"/>
      <c r="B198" s="299"/>
      <c r="C198" s="299"/>
      <c r="D198" s="299"/>
      <c r="E198" s="299"/>
      <c r="F198" s="299"/>
    </row>
    <row r="199" ht="14.25" customHeight="1">
      <c r="A199" s="299"/>
      <c r="B199" s="299"/>
      <c r="C199" s="299"/>
      <c r="D199" s="299"/>
      <c r="E199" s="299"/>
      <c r="F199" s="299"/>
    </row>
    <row r="200" ht="14.25" customHeight="1">
      <c r="A200" s="299"/>
      <c r="B200" s="299"/>
      <c r="C200" s="299"/>
      <c r="D200" s="299"/>
      <c r="E200" s="299"/>
      <c r="F200" s="299"/>
    </row>
    <row r="201" ht="14.25" customHeight="1">
      <c r="A201" s="299"/>
      <c r="B201" s="299"/>
      <c r="C201" s="299"/>
      <c r="D201" s="299"/>
      <c r="E201" s="299"/>
      <c r="F201" s="299"/>
    </row>
    <row r="202" ht="14.25" customHeight="1">
      <c r="A202" s="299"/>
      <c r="B202" s="299"/>
      <c r="C202" s="299"/>
      <c r="D202" s="299"/>
      <c r="E202" s="299"/>
      <c r="F202" s="299"/>
    </row>
    <row r="203" ht="14.25" customHeight="1">
      <c r="A203" s="299"/>
      <c r="B203" s="299"/>
      <c r="C203" s="299"/>
      <c r="D203" s="299"/>
      <c r="E203" s="299"/>
      <c r="F203" s="299"/>
    </row>
    <row r="204" ht="14.25" customHeight="1">
      <c r="A204" s="299"/>
      <c r="B204" s="299"/>
      <c r="C204" s="299"/>
      <c r="D204" s="299"/>
      <c r="E204" s="299"/>
      <c r="F204" s="299"/>
    </row>
    <row r="205" ht="14.25" customHeight="1">
      <c r="A205" s="299"/>
      <c r="B205" s="299"/>
      <c r="C205" s="299"/>
      <c r="D205" s="299"/>
      <c r="E205" s="299"/>
      <c r="F205" s="299"/>
    </row>
    <row r="206" ht="14.25" customHeight="1">
      <c r="A206" s="299"/>
      <c r="B206" s="299"/>
      <c r="C206" s="299"/>
      <c r="D206" s="299"/>
      <c r="E206" s="299"/>
      <c r="F206" s="299"/>
    </row>
    <row r="207" ht="14.25" customHeight="1">
      <c r="A207" s="299"/>
      <c r="B207" s="299"/>
      <c r="C207" s="299"/>
      <c r="D207" s="299"/>
      <c r="E207" s="299"/>
      <c r="F207" s="299"/>
    </row>
    <row r="208" ht="14.25" customHeight="1">
      <c r="A208" s="299"/>
      <c r="B208" s="299"/>
      <c r="C208" s="299"/>
      <c r="D208" s="299"/>
      <c r="E208" s="299"/>
      <c r="F208" s="299"/>
    </row>
    <row r="209" ht="14.25" customHeight="1">
      <c r="A209" s="299"/>
      <c r="B209" s="299"/>
      <c r="C209" s="299"/>
      <c r="D209" s="299"/>
      <c r="E209" s="299"/>
      <c r="F209" s="299"/>
    </row>
    <row r="210" ht="14.25" customHeight="1">
      <c r="A210" s="299"/>
      <c r="B210" s="299"/>
      <c r="C210" s="299"/>
      <c r="D210" s="299"/>
      <c r="E210" s="299"/>
      <c r="F210" s="299"/>
    </row>
    <row r="211" ht="14.25" customHeight="1">
      <c r="A211" s="299"/>
      <c r="B211" s="299"/>
      <c r="C211" s="299"/>
      <c r="D211" s="299"/>
      <c r="E211" s="299"/>
      <c r="F211" s="299"/>
    </row>
    <row r="212" ht="14.25" customHeight="1">
      <c r="A212" s="299"/>
      <c r="B212" s="299"/>
      <c r="C212" s="299"/>
      <c r="D212" s="299"/>
      <c r="E212" s="299"/>
      <c r="F212" s="299"/>
    </row>
    <row r="213" ht="14.25" customHeight="1">
      <c r="A213" s="299"/>
      <c r="B213" s="299"/>
      <c r="C213" s="299"/>
      <c r="D213" s="299"/>
      <c r="E213" s="299"/>
      <c r="F213" s="299"/>
    </row>
    <row r="214" ht="14.25" customHeight="1">
      <c r="A214" s="299"/>
      <c r="B214" s="299"/>
      <c r="C214" s="299"/>
      <c r="D214" s="299"/>
      <c r="E214" s="299"/>
      <c r="F214" s="299"/>
    </row>
    <row r="215" ht="14.25" customHeight="1">
      <c r="A215" s="299"/>
      <c r="B215" s="299"/>
      <c r="C215" s="299"/>
      <c r="D215" s="299"/>
      <c r="E215" s="299"/>
      <c r="F215" s="299"/>
    </row>
    <row r="216" ht="14.25" customHeight="1">
      <c r="A216" s="299"/>
      <c r="B216" s="299"/>
      <c r="C216" s="299"/>
      <c r="D216" s="299"/>
      <c r="E216" s="299"/>
      <c r="F216" s="299"/>
    </row>
    <row r="217" ht="14.25" customHeight="1">
      <c r="A217" s="299"/>
      <c r="B217" s="299"/>
      <c r="C217" s="299"/>
      <c r="D217" s="299"/>
      <c r="E217" s="299"/>
      <c r="F217" s="299"/>
    </row>
    <row r="218" ht="14.25" customHeight="1">
      <c r="A218" s="299"/>
      <c r="B218" s="299"/>
      <c r="C218" s="299"/>
      <c r="D218" s="299"/>
      <c r="E218" s="299"/>
      <c r="F218" s="299"/>
    </row>
    <row r="219" ht="14.25" customHeight="1">
      <c r="A219" s="299"/>
      <c r="B219" s="299"/>
      <c r="C219" s="299"/>
      <c r="D219" s="299"/>
      <c r="E219" s="299"/>
      <c r="F219" s="299"/>
    </row>
    <row r="220" ht="14.25" customHeight="1">
      <c r="A220" s="299"/>
      <c r="B220" s="299"/>
      <c r="C220" s="299"/>
      <c r="D220" s="299"/>
      <c r="E220" s="299"/>
      <c r="F220" s="299"/>
    </row>
    <row r="221" ht="14.25" customHeight="1">
      <c r="A221" s="299"/>
      <c r="B221" s="299"/>
      <c r="C221" s="299"/>
      <c r="D221" s="299"/>
      <c r="E221" s="299"/>
      <c r="F221" s="299"/>
    </row>
    <row r="222" ht="14.25" customHeight="1">
      <c r="A222" s="299"/>
      <c r="B222" s="299"/>
      <c r="C222" s="299"/>
      <c r="D222" s="299"/>
      <c r="E222" s="299"/>
      <c r="F222" s="299"/>
    </row>
    <row r="223" ht="14.25" customHeight="1">
      <c r="A223" s="299"/>
      <c r="B223" s="299"/>
      <c r="C223" s="299"/>
      <c r="D223" s="299"/>
      <c r="E223" s="299"/>
      <c r="F223" s="299"/>
    </row>
    <row r="224" ht="14.25" customHeight="1">
      <c r="A224" s="299"/>
      <c r="B224" s="299"/>
      <c r="C224" s="299"/>
      <c r="D224" s="299"/>
      <c r="E224" s="299"/>
      <c r="F224" s="299"/>
    </row>
    <row r="225" ht="14.25" customHeight="1">
      <c r="A225" s="299"/>
      <c r="B225" s="299"/>
      <c r="C225" s="299"/>
      <c r="D225" s="299"/>
      <c r="E225" s="299"/>
      <c r="F225" s="299"/>
    </row>
    <row r="226" ht="14.25" customHeight="1">
      <c r="A226" s="299"/>
      <c r="B226" s="299"/>
      <c r="C226" s="299"/>
      <c r="D226" s="299"/>
      <c r="E226" s="299"/>
      <c r="F226" s="299"/>
    </row>
    <row r="227" ht="14.25" customHeight="1">
      <c r="A227" s="299"/>
      <c r="B227" s="299"/>
      <c r="C227" s="299"/>
      <c r="D227" s="299"/>
      <c r="E227" s="299"/>
      <c r="F227" s="299"/>
    </row>
    <row r="228" ht="14.25" customHeight="1">
      <c r="A228" s="299"/>
      <c r="B228" s="299"/>
      <c r="C228" s="299"/>
      <c r="D228" s="299"/>
      <c r="E228" s="299"/>
      <c r="F228" s="299"/>
    </row>
    <row r="229" ht="14.25" customHeight="1">
      <c r="A229" s="299"/>
      <c r="B229" s="299"/>
      <c r="C229" s="299"/>
      <c r="D229" s="299"/>
      <c r="E229" s="299"/>
      <c r="F229" s="299"/>
    </row>
    <row r="230" ht="14.25" customHeight="1">
      <c r="A230" s="299"/>
      <c r="B230" s="299"/>
      <c r="C230" s="299"/>
      <c r="D230" s="299"/>
      <c r="E230" s="299"/>
      <c r="F230" s="299"/>
    </row>
    <row r="231" ht="14.25" customHeight="1">
      <c r="A231" s="299"/>
      <c r="B231" s="299"/>
      <c r="C231" s="299"/>
      <c r="D231" s="299"/>
      <c r="E231" s="299"/>
      <c r="F231" s="299"/>
    </row>
    <row r="232" ht="14.25" customHeight="1">
      <c r="A232" s="299"/>
      <c r="B232" s="299"/>
      <c r="C232" s="299"/>
      <c r="D232" s="299"/>
      <c r="E232" s="299"/>
      <c r="F232" s="299"/>
    </row>
    <row r="233" ht="14.25" customHeight="1">
      <c r="A233" s="299"/>
      <c r="B233" s="299"/>
      <c r="C233" s="299"/>
      <c r="D233" s="299"/>
      <c r="E233" s="299"/>
      <c r="F233" s="299"/>
    </row>
    <row r="234" ht="14.25" customHeight="1">
      <c r="A234" s="299"/>
      <c r="B234" s="299"/>
      <c r="C234" s="299"/>
      <c r="D234" s="299"/>
      <c r="E234" s="299"/>
      <c r="F234" s="299"/>
    </row>
    <row r="235" ht="14.25" customHeight="1">
      <c r="A235" s="299"/>
      <c r="B235" s="299"/>
      <c r="C235" s="299"/>
      <c r="D235" s="299"/>
      <c r="E235" s="299"/>
      <c r="F235" s="299"/>
    </row>
    <row r="236" ht="14.25" customHeight="1">
      <c r="A236" s="299"/>
      <c r="B236" s="299"/>
      <c r="C236" s="299"/>
      <c r="D236" s="299"/>
      <c r="E236" s="299"/>
      <c r="F236" s="299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38"/>
    <col customWidth="1" min="2" max="2" width="11.859999999999999"/>
    <col customWidth="1" min="3" max="3" width="13"/>
    <col customWidth="1" min="4" max="4" width="13.43"/>
    <col customWidth="1" min="5" max="5" width="11.43"/>
    <col customWidth="1" min="6" max="6" width="7.5700000000000003"/>
    <col customWidth="1" min="7" max="26" width="12.57"/>
  </cols>
  <sheetData>
    <row r="1" ht="14.25" customHeight="1">
      <c r="A1" s="300" t="s">
        <v>112</v>
      </c>
      <c r="B1" s="301" t="s">
        <v>113</v>
      </c>
      <c r="C1" s="302"/>
      <c r="D1" s="303"/>
      <c r="E1" s="300" t="s">
        <v>114</v>
      </c>
    </row>
    <row r="2" ht="14.25" customHeight="1">
      <c r="A2" s="304"/>
      <c r="B2" s="305" t="s">
        <v>115</v>
      </c>
      <c r="C2" s="305" t="s">
        <v>116</v>
      </c>
      <c r="D2" s="305" t="s">
        <v>117</v>
      </c>
      <c r="E2" s="304"/>
    </row>
    <row r="3" ht="14.25" customHeight="1">
      <c r="A3" s="306" t="s">
        <v>118</v>
      </c>
      <c r="B3" s="302"/>
      <c r="C3" s="302"/>
      <c r="D3" s="302"/>
      <c r="E3" s="303"/>
    </row>
    <row r="4" ht="14.25" customHeight="1">
      <c r="A4" s="307" t="s">
        <v>119</v>
      </c>
      <c r="B4" s="308">
        <v>5.0999999999999996</v>
      </c>
      <c r="C4" s="308">
        <v>1</v>
      </c>
      <c r="D4" s="308">
        <v>42.5</v>
      </c>
      <c r="E4" s="308">
        <v>204</v>
      </c>
    </row>
    <row r="5" ht="14.25" customHeight="1">
      <c r="A5" s="307" t="s">
        <v>120</v>
      </c>
      <c r="B5" s="308">
        <v>6.9000000000000004</v>
      </c>
      <c r="C5" s="308">
        <v>0.40000000000000002</v>
      </c>
      <c r="D5" s="308">
        <v>45.200000000000003</v>
      </c>
      <c r="E5" s="308">
        <v>217</v>
      </c>
    </row>
    <row r="6" ht="14.25" customHeight="1">
      <c r="A6" s="307" t="s">
        <v>121</v>
      </c>
      <c r="B6" s="308">
        <v>5.7999999999999998</v>
      </c>
      <c r="C6" s="308">
        <v>0.5</v>
      </c>
      <c r="D6" s="308">
        <v>56.100000000000001</v>
      </c>
      <c r="E6" s="308">
        <v>268</v>
      </c>
    </row>
    <row r="7" ht="14.25" customHeight="1">
      <c r="A7" s="307" t="s">
        <v>122</v>
      </c>
      <c r="B7" s="308">
        <v>7.9000000000000004</v>
      </c>
      <c r="C7" s="308">
        <v>1.8999999999999999</v>
      </c>
      <c r="D7" s="308">
        <v>53</v>
      </c>
      <c r="E7" s="308">
        <v>270</v>
      </c>
    </row>
    <row r="8" ht="14.25" customHeight="1">
      <c r="A8" s="307" t="s">
        <v>123</v>
      </c>
      <c r="B8" s="308">
        <v>7.5</v>
      </c>
      <c r="C8" s="308">
        <v>1</v>
      </c>
      <c r="D8" s="308">
        <v>49.5</v>
      </c>
      <c r="E8" s="308">
        <v>240</v>
      </c>
    </row>
    <row r="9" ht="14.25" customHeight="1">
      <c r="A9" s="307" t="s">
        <v>124</v>
      </c>
      <c r="B9" s="308">
        <v>7.7000000000000002</v>
      </c>
      <c r="C9" s="308">
        <v>1.3</v>
      </c>
      <c r="D9" s="308" t="s">
        <v>125</v>
      </c>
      <c r="E9" s="308">
        <v>306</v>
      </c>
    </row>
    <row r="10" ht="14.25" customHeight="1">
      <c r="A10" s="307" t="s">
        <v>126</v>
      </c>
      <c r="B10" s="308">
        <v>10.5</v>
      </c>
      <c r="C10" s="308">
        <v>1.2</v>
      </c>
      <c r="D10" s="308">
        <v>68.5</v>
      </c>
      <c r="E10" s="308">
        <v>335</v>
      </c>
    </row>
    <row r="11" ht="14.25" customHeight="1">
      <c r="A11" s="307" t="s">
        <v>127</v>
      </c>
      <c r="B11" s="308">
        <v>10.1</v>
      </c>
      <c r="C11" s="308">
        <v>1</v>
      </c>
      <c r="D11" s="308">
        <v>69</v>
      </c>
      <c r="E11" s="308">
        <v>340</v>
      </c>
    </row>
    <row r="12" ht="14.25" customHeight="1">
      <c r="A12" s="307" t="s">
        <v>128</v>
      </c>
      <c r="B12" s="308">
        <v>12.699999999999999</v>
      </c>
      <c r="C12" s="308" t="s">
        <v>129</v>
      </c>
      <c r="D12" s="308">
        <v>68.799999999999997</v>
      </c>
      <c r="E12" s="308">
        <v>334</v>
      </c>
    </row>
    <row r="13" ht="14.25" customHeight="1">
      <c r="A13" s="307" t="s">
        <v>130</v>
      </c>
      <c r="B13" s="308">
        <v>8.5999999999999996</v>
      </c>
      <c r="C13" s="308">
        <v>0.5</v>
      </c>
      <c r="D13" s="308">
        <v>56.799999999999997</v>
      </c>
      <c r="E13" s="308">
        <v>272</v>
      </c>
    </row>
    <row r="14" ht="14.25" customHeight="1">
      <c r="A14" s="307" t="s">
        <v>131</v>
      </c>
      <c r="B14" s="308">
        <v>12</v>
      </c>
      <c r="C14" s="308">
        <v>14.6</v>
      </c>
      <c r="D14" s="308">
        <v>58.399999999999999</v>
      </c>
      <c r="E14" s="308">
        <v>424</v>
      </c>
    </row>
    <row r="15" ht="14.25" customHeight="1">
      <c r="A15" s="307" t="s">
        <v>132</v>
      </c>
      <c r="B15" s="308">
        <v>9.9000000000000004</v>
      </c>
      <c r="C15" s="308">
        <v>9.8000000000000007</v>
      </c>
      <c r="D15" s="308">
        <v>67.700000000000003</v>
      </c>
      <c r="E15" s="308">
        <v>408</v>
      </c>
    </row>
    <row r="16" ht="14.25" customHeight="1">
      <c r="A16" s="307" t="s">
        <v>133</v>
      </c>
      <c r="B16" s="308">
        <v>8.9000000000000004</v>
      </c>
      <c r="C16" s="308" t="s">
        <v>129</v>
      </c>
      <c r="D16" s="308">
        <v>72.5</v>
      </c>
      <c r="E16" s="308">
        <v>334</v>
      </c>
    </row>
    <row r="17" ht="14.25" customHeight="1">
      <c r="A17" s="307" t="s">
        <v>134</v>
      </c>
      <c r="B17" s="308">
        <v>7.5</v>
      </c>
      <c r="C17" s="308">
        <v>1.5</v>
      </c>
      <c r="D17" s="308">
        <v>66.200000000000003</v>
      </c>
      <c r="E17" s="308">
        <v>315</v>
      </c>
    </row>
    <row r="18" ht="14.25" customHeight="1">
      <c r="A18" s="307" t="s">
        <v>135</v>
      </c>
      <c r="B18" s="308">
        <v>8.3000000000000007</v>
      </c>
      <c r="C18" s="308">
        <v>1.3999999999999999</v>
      </c>
      <c r="D18" s="308">
        <v>65.5</v>
      </c>
      <c r="E18" s="308">
        <v>315</v>
      </c>
    </row>
    <row r="19" ht="14.25" customHeight="1">
      <c r="A19" s="306" t="s">
        <v>136</v>
      </c>
      <c r="B19" s="302"/>
      <c r="C19" s="302"/>
      <c r="D19" s="302"/>
      <c r="E19" s="303"/>
    </row>
    <row r="20" ht="14.25" customHeight="1">
      <c r="A20" s="307" t="s">
        <v>137</v>
      </c>
      <c r="B20" s="308">
        <v>2.7999999999999998</v>
      </c>
      <c r="C20" s="308">
        <v>3.5</v>
      </c>
      <c r="D20" s="308">
        <v>4.5</v>
      </c>
      <c r="E20" s="308">
        <v>62</v>
      </c>
    </row>
    <row r="21" ht="14.25" customHeight="1">
      <c r="A21" s="307" t="s">
        <v>138</v>
      </c>
      <c r="B21" s="308">
        <v>2.8999999999999999</v>
      </c>
      <c r="C21" s="308" t="s">
        <v>129</v>
      </c>
      <c r="D21" s="308">
        <v>4.5999999999999996</v>
      </c>
      <c r="E21" s="308">
        <v>31</v>
      </c>
    </row>
    <row r="22" ht="14.25" customHeight="1">
      <c r="A22" s="307" t="s">
        <v>139</v>
      </c>
      <c r="B22" s="308">
        <v>22.800000000000001</v>
      </c>
      <c r="C22" s="308">
        <v>24.399999999999999</v>
      </c>
      <c r="D22" s="308">
        <v>36.299999999999997</v>
      </c>
      <c r="E22" s="308">
        <v>469</v>
      </c>
    </row>
    <row r="23" ht="14.25" customHeight="1">
      <c r="A23" s="307" t="s">
        <v>140</v>
      </c>
      <c r="B23" s="308">
        <v>32.5</v>
      </c>
      <c r="C23" s="308">
        <v>0.80000000000000004</v>
      </c>
      <c r="D23" s="308">
        <v>48</v>
      </c>
      <c r="E23" s="308">
        <v>338</v>
      </c>
    </row>
    <row r="24" ht="14.25" customHeight="1">
      <c r="A24" s="307" t="s">
        <v>141</v>
      </c>
      <c r="B24" s="308">
        <v>4.2000000000000002</v>
      </c>
      <c r="C24" s="308">
        <v>5.5999999999999996</v>
      </c>
      <c r="D24" s="308">
        <v>3.7999999999999998</v>
      </c>
      <c r="E24" s="308">
        <v>85</v>
      </c>
    </row>
    <row r="25" ht="14.25" customHeight="1">
      <c r="A25" s="307" t="s">
        <v>142</v>
      </c>
      <c r="B25" s="308">
        <v>3.3999999999999999</v>
      </c>
      <c r="C25" s="308">
        <v>3.7999999999999998</v>
      </c>
      <c r="D25" s="308">
        <v>4.0999999999999996</v>
      </c>
      <c r="E25" s="308">
        <v>67</v>
      </c>
    </row>
    <row r="26" ht="14.25" customHeight="1">
      <c r="A26" s="307" t="s">
        <v>143</v>
      </c>
      <c r="B26" s="308">
        <v>2.7999999999999998</v>
      </c>
      <c r="C26" s="308">
        <v>3.5</v>
      </c>
      <c r="D26" s="308">
        <v>4.5</v>
      </c>
      <c r="E26" s="308">
        <v>62</v>
      </c>
    </row>
    <row r="27" ht="14.25" customHeight="1">
      <c r="A27" s="307" t="s">
        <v>144</v>
      </c>
      <c r="B27" s="308">
        <v>3.1000000000000001</v>
      </c>
      <c r="C27" s="308">
        <v>2.6000000000000001</v>
      </c>
      <c r="D27" s="308">
        <v>2.5</v>
      </c>
      <c r="E27" s="308">
        <v>48</v>
      </c>
    </row>
    <row r="28" ht="14.25" customHeight="1">
      <c r="A28" s="307" t="s">
        <v>145</v>
      </c>
      <c r="B28" s="308">
        <v>1.6000000000000001</v>
      </c>
      <c r="C28" s="308">
        <v>1.3999999999999999</v>
      </c>
      <c r="D28" s="308">
        <v>3.7000000000000002</v>
      </c>
      <c r="E28" s="308">
        <v>35</v>
      </c>
    </row>
    <row r="29" ht="14.25" customHeight="1">
      <c r="A29" s="307" t="s">
        <v>146</v>
      </c>
      <c r="B29" s="308">
        <v>6.7999999999999998</v>
      </c>
      <c r="C29" s="308">
        <v>8.3000000000000007</v>
      </c>
      <c r="D29" s="308">
        <v>63.5</v>
      </c>
      <c r="E29" s="308">
        <v>324</v>
      </c>
    </row>
    <row r="30" ht="14.25" customHeight="1">
      <c r="A30" s="307" t="s">
        <v>147</v>
      </c>
      <c r="B30" s="308">
        <v>5.5</v>
      </c>
      <c r="C30" s="308">
        <v>7.7000000000000002</v>
      </c>
      <c r="D30" s="308">
        <v>9.5999999999999996</v>
      </c>
      <c r="E30" s="308">
        <v>114</v>
      </c>
    </row>
    <row r="31" ht="14.25" customHeight="1">
      <c r="A31" s="307" t="s">
        <v>148</v>
      </c>
      <c r="B31" s="308">
        <v>2.6000000000000001</v>
      </c>
      <c r="C31" s="308">
        <v>9.4000000000000004</v>
      </c>
      <c r="D31" s="308">
        <v>4.2000000000000002</v>
      </c>
      <c r="E31" s="308">
        <v>115</v>
      </c>
    </row>
    <row r="32" ht="14.25" customHeight="1">
      <c r="A32" s="307" t="s">
        <v>149</v>
      </c>
      <c r="B32" s="308">
        <v>2</v>
      </c>
      <c r="C32" s="308">
        <v>32.899999999999999</v>
      </c>
      <c r="D32" s="308">
        <v>3</v>
      </c>
      <c r="E32" s="308">
        <v>326</v>
      </c>
    </row>
    <row r="33" ht="14.25" customHeight="1">
      <c r="A33" s="307" t="s">
        <v>150</v>
      </c>
      <c r="B33" s="308">
        <v>16.899999999999999</v>
      </c>
      <c r="C33" s="308">
        <v>40.600000000000001</v>
      </c>
      <c r="D33" s="308">
        <v>28.899999999999999</v>
      </c>
      <c r="E33" s="308">
        <v>566</v>
      </c>
    </row>
    <row r="34" ht="14.25" customHeight="1">
      <c r="A34" s="307" t="s">
        <v>151</v>
      </c>
      <c r="B34" s="308">
        <v>6.2000000000000002</v>
      </c>
      <c r="C34" s="308">
        <v>18.199999999999999</v>
      </c>
      <c r="D34" s="308">
        <v>45.899999999999999</v>
      </c>
      <c r="E34" s="308">
        <v>383</v>
      </c>
    </row>
    <row r="35" ht="14.25" customHeight="1">
      <c r="A35" s="307" t="s">
        <v>152</v>
      </c>
      <c r="B35" s="308">
        <v>2.1000000000000001</v>
      </c>
      <c r="C35" s="308">
        <v>28.199999999999999</v>
      </c>
      <c r="D35" s="308">
        <v>3.1000000000000001</v>
      </c>
      <c r="E35" s="308">
        <v>284</v>
      </c>
    </row>
    <row r="36" ht="14.25" customHeight="1">
      <c r="A36" s="307" t="s">
        <v>153</v>
      </c>
      <c r="B36" s="308">
        <v>13</v>
      </c>
      <c r="C36" s="308">
        <v>0.5</v>
      </c>
      <c r="D36" s="308">
        <v>3.5</v>
      </c>
      <c r="E36" s="308">
        <v>75</v>
      </c>
    </row>
    <row r="37" ht="14.25" customHeight="1">
      <c r="A37" s="307" t="s">
        <v>154</v>
      </c>
      <c r="B37" s="308">
        <v>12</v>
      </c>
      <c r="C37" s="308">
        <v>8.5</v>
      </c>
      <c r="D37" s="308">
        <v>3.2999999999999998</v>
      </c>
      <c r="E37" s="308">
        <v>141</v>
      </c>
    </row>
    <row r="38" ht="14.25" customHeight="1">
      <c r="A38" s="307" t="s">
        <v>155</v>
      </c>
      <c r="B38" s="308">
        <v>11.1</v>
      </c>
      <c r="C38" s="308">
        <v>18.800000000000001</v>
      </c>
      <c r="D38" s="308">
        <v>3</v>
      </c>
      <c r="E38" s="308">
        <v>233</v>
      </c>
    </row>
    <row r="39" ht="14.25" customHeight="1">
      <c r="A39" s="307" t="s">
        <v>156</v>
      </c>
      <c r="B39" s="308">
        <v>5.2999999999999998</v>
      </c>
      <c r="C39" s="308">
        <v>21.600000000000001</v>
      </c>
      <c r="D39" s="308">
        <v>27</v>
      </c>
      <c r="E39" s="308">
        <v>333</v>
      </c>
    </row>
    <row r="40" ht="14.25" customHeight="1">
      <c r="A40" s="307" t="s">
        <v>157</v>
      </c>
      <c r="B40" s="308">
        <v>11.800000000000001</v>
      </c>
      <c r="C40" s="308">
        <v>0.5</v>
      </c>
      <c r="D40" s="308">
        <v>15.800000000000001</v>
      </c>
      <c r="E40" s="308">
        <v>117</v>
      </c>
    </row>
    <row r="41" ht="14.25" customHeight="1">
      <c r="A41" s="307" t="s">
        <v>158</v>
      </c>
      <c r="B41" s="308">
        <v>22.5</v>
      </c>
      <c r="C41" s="308">
        <v>19.899999999999999</v>
      </c>
      <c r="D41" s="308">
        <v>3.3999999999999999</v>
      </c>
      <c r="E41" s="308">
        <v>292</v>
      </c>
    </row>
    <row r="42" ht="14.25" customHeight="1">
      <c r="A42" s="307" t="s">
        <v>159</v>
      </c>
      <c r="B42" s="308">
        <v>21.199999999999999</v>
      </c>
      <c r="C42" s="308">
        <v>26.899999999999999</v>
      </c>
      <c r="D42" s="308">
        <v>2</v>
      </c>
      <c r="E42" s="308">
        <v>345</v>
      </c>
    </row>
    <row r="43" ht="14.25" customHeight="1">
      <c r="A43" s="307" t="s">
        <v>160</v>
      </c>
      <c r="B43" s="308">
        <v>21.399999999999999</v>
      </c>
      <c r="C43" s="308">
        <v>30.300000000000001</v>
      </c>
      <c r="D43" s="308">
        <v>2.5</v>
      </c>
      <c r="E43" s="308">
        <v>379</v>
      </c>
    </row>
    <row r="44" ht="14.25" customHeight="1">
      <c r="A44" s="307" t="s">
        <v>161</v>
      </c>
      <c r="B44" s="308">
        <v>15.1</v>
      </c>
      <c r="C44" s="308">
        <v>18</v>
      </c>
      <c r="D44" s="308">
        <v>1.8999999999999999</v>
      </c>
      <c r="E44" s="308">
        <v>237</v>
      </c>
    </row>
    <row r="45" ht="14.25" customHeight="1">
      <c r="A45" s="307" t="s">
        <v>162</v>
      </c>
      <c r="B45" s="308">
        <v>19.399999999999999</v>
      </c>
      <c r="C45" s="308">
        <v>17.899999999999999</v>
      </c>
      <c r="D45" s="308">
        <v>1.8999999999999999</v>
      </c>
      <c r="E45" s="308">
        <v>254</v>
      </c>
    </row>
    <row r="46" ht="14.25" customHeight="1">
      <c r="A46" s="307" t="s">
        <v>163</v>
      </c>
      <c r="B46" s="308">
        <v>0.80000000000000004</v>
      </c>
      <c r="C46" s="308">
        <v>78.200000000000003</v>
      </c>
      <c r="D46" s="308">
        <v>0.59999999999999998</v>
      </c>
      <c r="E46" s="308">
        <v>733</v>
      </c>
    </row>
    <row r="47" ht="14.25" customHeight="1">
      <c r="A47" s="307" t="s">
        <v>164</v>
      </c>
      <c r="B47" s="308">
        <v>1.2</v>
      </c>
      <c r="C47" s="308">
        <v>59</v>
      </c>
      <c r="D47" s="308">
        <v>18.899999999999999</v>
      </c>
      <c r="E47" s="308">
        <v>631</v>
      </c>
    </row>
    <row r="48" ht="14.25" customHeight="1">
      <c r="A48" s="307" t="s">
        <v>165</v>
      </c>
      <c r="B48" s="308">
        <v>0.40000000000000002</v>
      </c>
      <c r="C48" s="308">
        <v>78.5</v>
      </c>
      <c r="D48" s="308">
        <v>0.5</v>
      </c>
      <c r="E48" s="308">
        <v>734</v>
      </c>
    </row>
    <row r="49" ht="14.25" customHeight="1">
      <c r="A49" s="307" t="s">
        <v>166</v>
      </c>
      <c r="B49" s="308" t="s">
        <v>129</v>
      </c>
      <c r="C49" s="308">
        <v>93.5</v>
      </c>
      <c r="D49" s="308" t="s">
        <v>129</v>
      </c>
      <c r="E49" s="308">
        <v>869</v>
      </c>
    </row>
    <row r="50" ht="14.25" customHeight="1">
      <c r="A50" s="307" t="s">
        <v>167</v>
      </c>
      <c r="B50" s="308" t="s">
        <v>129</v>
      </c>
      <c r="C50" s="308">
        <v>94.900000000000006</v>
      </c>
      <c r="D50" s="308" t="s">
        <v>129</v>
      </c>
      <c r="E50" s="308">
        <v>882</v>
      </c>
    </row>
    <row r="51" ht="14.25" customHeight="1">
      <c r="A51" s="307" t="s">
        <v>168</v>
      </c>
      <c r="B51" s="308" t="s">
        <v>129</v>
      </c>
      <c r="C51" s="308">
        <v>94.700000000000003</v>
      </c>
      <c r="D51" s="308" t="s">
        <v>129</v>
      </c>
      <c r="E51" s="308">
        <v>881</v>
      </c>
    </row>
    <row r="52" ht="14.25" customHeight="1">
      <c r="A52" s="307" t="s">
        <v>169</v>
      </c>
      <c r="B52" s="308">
        <v>1</v>
      </c>
      <c r="C52" s="308">
        <v>83</v>
      </c>
      <c r="D52" s="308">
        <v>0.80000000000000004</v>
      </c>
      <c r="E52" s="308">
        <v>780</v>
      </c>
    </row>
    <row r="53" ht="14.25" customHeight="1">
      <c r="A53" s="307" t="s">
        <v>170</v>
      </c>
      <c r="B53" s="308">
        <v>0.40000000000000002</v>
      </c>
      <c r="C53" s="308">
        <v>77.099999999999994</v>
      </c>
      <c r="D53" s="308">
        <v>0.40000000000000002</v>
      </c>
      <c r="E53" s="308">
        <v>720</v>
      </c>
    </row>
    <row r="54" ht="14.25" customHeight="1">
      <c r="A54" s="307" t="s">
        <v>171</v>
      </c>
      <c r="B54" s="308" t="s">
        <v>129</v>
      </c>
      <c r="C54" s="308">
        <v>94.5</v>
      </c>
      <c r="D54" s="308" t="s">
        <v>129</v>
      </c>
      <c r="E54" s="308">
        <v>879</v>
      </c>
    </row>
    <row r="55" ht="14.25" customHeight="1">
      <c r="A55" s="307" t="s">
        <v>172</v>
      </c>
      <c r="B55" s="308">
        <v>1.1000000000000001</v>
      </c>
      <c r="C55" s="308">
        <v>79.799999999999997</v>
      </c>
      <c r="D55" s="308" t="s">
        <v>129</v>
      </c>
      <c r="E55" s="308">
        <v>750</v>
      </c>
    </row>
    <row r="56" ht="14.25" customHeight="1">
      <c r="A56" s="307" t="s">
        <v>173</v>
      </c>
      <c r="B56" s="308">
        <v>1.6000000000000001</v>
      </c>
      <c r="C56" s="308">
        <v>82.099999999999994</v>
      </c>
      <c r="D56" s="308" t="s">
        <v>129</v>
      </c>
      <c r="E56" s="308">
        <v>841</v>
      </c>
    </row>
    <row r="57" ht="14.25" customHeight="1">
      <c r="A57" s="307" t="s">
        <v>174</v>
      </c>
      <c r="B57" s="308" t="s">
        <v>129</v>
      </c>
      <c r="C57" s="308">
        <v>99.700000000000003</v>
      </c>
      <c r="D57" s="308" t="s">
        <v>129</v>
      </c>
      <c r="E57" s="308">
        <v>897</v>
      </c>
    </row>
    <row r="58" ht="14.25" customHeight="1">
      <c r="A58" s="307" t="s">
        <v>175</v>
      </c>
      <c r="B58" s="308" t="s">
        <v>129</v>
      </c>
      <c r="C58" s="308">
        <v>99.700000000000003</v>
      </c>
      <c r="D58" s="308" t="s">
        <v>129</v>
      </c>
      <c r="E58" s="308">
        <v>897</v>
      </c>
    </row>
    <row r="59" ht="14.25" customHeight="1">
      <c r="A59" s="307" t="s">
        <v>176</v>
      </c>
      <c r="B59" s="308" t="s">
        <v>129</v>
      </c>
      <c r="C59" s="308">
        <v>99.700000000000003</v>
      </c>
      <c r="D59" s="308" t="s">
        <v>129</v>
      </c>
      <c r="E59" s="308">
        <v>897</v>
      </c>
    </row>
    <row r="60" ht="14.25" customHeight="1">
      <c r="A60" s="307" t="s">
        <v>177</v>
      </c>
      <c r="B60" s="308">
        <v>9.5</v>
      </c>
      <c r="C60" s="308">
        <v>54.899999999999999</v>
      </c>
      <c r="D60" s="308" t="s">
        <v>129</v>
      </c>
      <c r="E60" s="308">
        <v>545</v>
      </c>
    </row>
    <row r="61" ht="14.25" customHeight="1">
      <c r="A61" s="307" t="s">
        <v>178</v>
      </c>
      <c r="B61" s="308">
        <v>10.5</v>
      </c>
      <c r="C61" s="308">
        <v>54</v>
      </c>
      <c r="D61" s="308" t="s">
        <v>129</v>
      </c>
      <c r="E61" s="308">
        <v>549</v>
      </c>
    </row>
    <row r="62" ht="14.25" customHeight="1">
      <c r="A62" s="307" t="s">
        <v>179</v>
      </c>
      <c r="B62" s="308">
        <v>12</v>
      </c>
      <c r="C62" s="308">
        <v>11.4</v>
      </c>
      <c r="D62" s="308">
        <v>0.5</v>
      </c>
      <c r="E62" s="308">
        <v>157</v>
      </c>
    </row>
    <row r="63" ht="14.25" customHeight="1">
      <c r="A63" s="307" t="s">
        <v>180</v>
      </c>
      <c r="B63" s="308">
        <v>49.899999999999999</v>
      </c>
      <c r="C63" s="308">
        <v>34.200000000000003</v>
      </c>
      <c r="D63" s="308" t="s">
        <v>129</v>
      </c>
      <c r="E63" s="308">
        <v>522</v>
      </c>
    </row>
    <row r="64" ht="14.25" customHeight="1">
      <c r="A64" s="306" t="s">
        <v>181</v>
      </c>
      <c r="B64" s="302"/>
      <c r="C64" s="302"/>
      <c r="D64" s="302"/>
      <c r="E64" s="303"/>
    </row>
    <row r="65" ht="14.25" customHeight="1">
      <c r="A65" s="307" t="s">
        <v>182</v>
      </c>
      <c r="B65" s="308">
        <v>16.600000000000001</v>
      </c>
      <c r="C65" s="308">
        <v>20.800000000000001</v>
      </c>
      <c r="D65" s="308" t="s">
        <v>129</v>
      </c>
      <c r="E65" s="308">
        <v>261</v>
      </c>
    </row>
    <row r="66" ht="14.25" customHeight="1">
      <c r="A66" s="307" t="s">
        <v>183</v>
      </c>
      <c r="B66" s="308">
        <v>19.600000000000001</v>
      </c>
      <c r="C66" s="308">
        <v>5.2999999999999998</v>
      </c>
      <c r="D66" s="308" t="s">
        <v>129</v>
      </c>
      <c r="E66" s="308">
        <v>138</v>
      </c>
    </row>
    <row r="67" ht="14.25" customHeight="1">
      <c r="A67" s="307" t="s">
        <v>184</v>
      </c>
      <c r="B67" s="308">
        <v>19</v>
      </c>
      <c r="C67" s="308">
        <v>5</v>
      </c>
      <c r="D67" s="308" t="s">
        <v>129</v>
      </c>
      <c r="E67" s="308">
        <v>130</v>
      </c>
    </row>
    <row r="68" ht="14.25" customHeight="1">
      <c r="A68" s="307" t="s">
        <v>185</v>
      </c>
      <c r="B68" s="308">
        <v>15.1</v>
      </c>
      <c r="C68" s="308">
        <v>27.399999999999999</v>
      </c>
      <c r="D68" s="308" t="s">
        <v>129</v>
      </c>
      <c r="E68" s="308">
        <v>316</v>
      </c>
    </row>
    <row r="69" ht="14.25" customHeight="1">
      <c r="A69" s="307" t="s">
        <v>186</v>
      </c>
      <c r="B69" s="308">
        <v>13</v>
      </c>
      <c r="C69" s="308">
        <v>36</v>
      </c>
      <c r="D69" s="308" t="s">
        <v>129</v>
      </c>
      <c r="E69" s="308">
        <v>390</v>
      </c>
    </row>
    <row r="70" ht="14.25" customHeight="1">
      <c r="A70" s="307" t="s">
        <v>187</v>
      </c>
      <c r="B70" s="308">
        <v>20.399999999999999</v>
      </c>
      <c r="C70" s="308">
        <v>4</v>
      </c>
      <c r="D70" s="308" t="s">
        <v>129</v>
      </c>
      <c r="E70" s="308">
        <v>121</v>
      </c>
    </row>
    <row r="71" ht="14.25" customHeight="1">
      <c r="A71" s="307" t="s">
        <v>188</v>
      </c>
      <c r="B71" s="308">
        <v>18.5</v>
      </c>
      <c r="C71" s="308">
        <v>6.7999999999999998</v>
      </c>
      <c r="D71" s="308" t="s">
        <v>129</v>
      </c>
      <c r="E71" s="308">
        <v>136</v>
      </c>
    </row>
    <row r="72" ht="14.25" customHeight="1">
      <c r="A72" s="307" t="s">
        <v>189</v>
      </c>
      <c r="B72" s="308">
        <v>17</v>
      </c>
      <c r="C72" s="308">
        <v>0.5</v>
      </c>
      <c r="D72" s="308" t="s">
        <v>129</v>
      </c>
      <c r="E72" s="308">
        <v>74</v>
      </c>
    </row>
    <row r="73" ht="14.25" customHeight="1">
      <c r="A73" s="307" t="s">
        <v>190</v>
      </c>
      <c r="B73" s="308">
        <v>15</v>
      </c>
      <c r="C73" s="308">
        <v>3.5</v>
      </c>
      <c r="D73" s="308" t="s">
        <v>129</v>
      </c>
      <c r="E73" s="308">
        <v>94</v>
      </c>
    </row>
    <row r="74" ht="14.25" customHeight="1">
      <c r="A74" s="307" t="s">
        <v>191</v>
      </c>
      <c r="B74" s="308">
        <v>18</v>
      </c>
      <c r="C74" s="308">
        <v>7</v>
      </c>
      <c r="D74" s="308" t="s">
        <v>129</v>
      </c>
      <c r="E74" s="308">
        <v>140</v>
      </c>
    </row>
    <row r="75" ht="14.25" customHeight="1">
      <c r="A75" s="307" t="s">
        <v>192</v>
      </c>
      <c r="B75" s="308">
        <v>17</v>
      </c>
      <c r="C75" s="308">
        <v>12</v>
      </c>
      <c r="D75" s="308" t="s">
        <v>129</v>
      </c>
      <c r="E75" s="308">
        <v>185</v>
      </c>
    </row>
    <row r="76" ht="14.25" customHeight="1">
      <c r="A76" s="307" t="s">
        <v>193</v>
      </c>
      <c r="B76" s="308">
        <v>20.399999999999999</v>
      </c>
      <c r="C76" s="308">
        <v>37.399999999999999</v>
      </c>
      <c r="D76" s="308" t="s">
        <v>129</v>
      </c>
      <c r="E76" s="308">
        <v>431</v>
      </c>
    </row>
    <row r="77" ht="14.25" customHeight="1">
      <c r="A77" s="307" t="s">
        <v>194</v>
      </c>
      <c r="B77" s="308">
        <v>13.5</v>
      </c>
      <c r="C77" s="308">
        <v>35</v>
      </c>
      <c r="D77" s="308" t="s">
        <v>129</v>
      </c>
      <c r="E77" s="308">
        <v>370</v>
      </c>
    </row>
    <row r="78" ht="14.25" customHeight="1">
      <c r="A78" s="307" t="s">
        <v>195</v>
      </c>
      <c r="B78" s="308">
        <v>12</v>
      </c>
      <c r="C78" s="308">
        <v>26</v>
      </c>
      <c r="D78" s="308" t="s">
        <v>129</v>
      </c>
      <c r="E78" s="308">
        <v>290</v>
      </c>
    </row>
    <row r="79" ht="14.25" customHeight="1">
      <c r="A79" s="307" t="s">
        <v>196</v>
      </c>
      <c r="B79" s="308">
        <v>10</v>
      </c>
      <c r="C79" s="308">
        <v>11</v>
      </c>
      <c r="D79" s="308">
        <v>1</v>
      </c>
      <c r="E79" s="308">
        <v>150</v>
      </c>
    </row>
    <row r="80" ht="14.25" customHeight="1">
      <c r="A80" s="307" t="s">
        <v>197</v>
      </c>
      <c r="B80" s="308">
        <v>9.5999999999999996</v>
      </c>
      <c r="C80" s="308">
        <v>13.9</v>
      </c>
      <c r="D80" s="308">
        <v>22.199999999999999</v>
      </c>
      <c r="E80" s="308">
        <v>259</v>
      </c>
    </row>
    <row r="81" ht="14.25" customHeight="1">
      <c r="A81" s="307" t="s">
        <v>198</v>
      </c>
      <c r="B81" s="308">
        <v>11.699999999999999</v>
      </c>
      <c r="C81" s="308">
        <v>13.5</v>
      </c>
      <c r="D81" s="308">
        <v>5.5</v>
      </c>
      <c r="E81" s="308">
        <v>156</v>
      </c>
    </row>
    <row r="82" ht="14.25" customHeight="1">
      <c r="A82" s="307" t="s">
        <v>199</v>
      </c>
      <c r="B82" s="308">
        <v>14.4</v>
      </c>
      <c r="C82" s="308">
        <v>33</v>
      </c>
      <c r="D82" s="308" t="s">
        <v>129</v>
      </c>
      <c r="E82" s="308">
        <v>365</v>
      </c>
    </row>
    <row r="83" ht="14.25" customHeight="1">
      <c r="A83" s="307" t="s">
        <v>200</v>
      </c>
      <c r="B83" s="308">
        <v>8.5</v>
      </c>
      <c r="C83" s="308">
        <v>8.5</v>
      </c>
      <c r="D83" s="308" t="s">
        <v>129</v>
      </c>
      <c r="E83" s="308">
        <v>115</v>
      </c>
    </row>
    <row r="84" ht="14.25" customHeight="1">
      <c r="A84" s="307" t="s">
        <v>201</v>
      </c>
      <c r="B84" s="308">
        <v>18.100000000000001</v>
      </c>
      <c r="C84" s="308">
        <v>4.0999999999999996</v>
      </c>
      <c r="D84" s="308">
        <v>3</v>
      </c>
      <c r="E84" s="308">
        <v>124</v>
      </c>
    </row>
    <row r="85" ht="14.25" customHeight="1">
      <c r="A85" s="307" t="s">
        <v>202</v>
      </c>
      <c r="B85" s="308">
        <v>16.199999999999999</v>
      </c>
      <c r="C85" s="308">
        <v>4.0999999999999996</v>
      </c>
      <c r="D85" s="308">
        <v>0.5</v>
      </c>
      <c r="E85" s="308">
        <v>106</v>
      </c>
    </row>
    <row r="86" ht="14.25" customHeight="1">
      <c r="A86" s="307" t="s">
        <v>203</v>
      </c>
      <c r="B86" s="308">
        <v>15.199999999999999</v>
      </c>
      <c r="C86" s="308">
        <v>15.800000000000001</v>
      </c>
      <c r="D86" s="308" t="s">
        <v>129</v>
      </c>
      <c r="E86" s="308">
        <v>209</v>
      </c>
    </row>
    <row r="87" ht="14.25" customHeight="1">
      <c r="A87" s="307" t="s">
        <v>204</v>
      </c>
      <c r="B87" s="308">
        <v>19.199999999999999</v>
      </c>
      <c r="C87" s="308">
        <v>24.800000000000001</v>
      </c>
      <c r="D87" s="308" t="s">
        <v>129</v>
      </c>
      <c r="E87" s="308">
        <v>310</v>
      </c>
    </row>
    <row r="88" ht="14.25" customHeight="1">
      <c r="A88" s="307" t="s">
        <v>205</v>
      </c>
      <c r="B88" s="308">
        <v>19.899999999999999</v>
      </c>
      <c r="C88" s="308">
        <v>24</v>
      </c>
      <c r="D88" s="308" t="s">
        <v>129</v>
      </c>
      <c r="E88" s="308">
        <v>304</v>
      </c>
    </row>
    <row r="89" ht="14.25" customHeight="1">
      <c r="A89" s="307" t="s">
        <v>206</v>
      </c>
      <c r="B89" s="308">
        <v>28</v>
      </c>
      <c r="C89" s="308">
        <v>15</v>
      </c>
      <c r="D89" s="308" t="s">
        <v>129</v>
      </c>
      <c r="E89" s="308">
        <v>250</v>
      </c>
    </row>
    <row r="90" ht="14.25" customHeight="1">
      <c r="A90" s="307" t="s">
        <v>207</v>
      </c>
      <c r="B90" s="308">
        <v>13.4</v>
      </c>
      <c r="C90" s="308">
        <v>27.800000000000001</v>
      </c>
      <c r="D90" s="308">
        <v>0.29999999999999999</v>
      </c>
      <c r="E90" s="308">
        <v>315</v>
      </c>
    </row>
    <row r="91" ht="14.25" customHeight="1">
      <c r="A91" s="307" t="s">
        <v>208</v>
      </c>
      <c r="B91" s="308">
        <v>16.5</v>
      </c>
      <c r="C91" s="308">
        <v>12.4</v>
      </c>
      <c r="D91" s="308">
        <v>0.40000000000000002</v>
      </c>
      <c r="E91" s="308">
        <v>186</v>
      </c>
    </row>
    <row r="92" ht="14.25" customHeight="1">
      <c r="A92" s="307" t="s">
        <v>209</v>
      </c>
      <c r="B92" s="308">
        <v>15.699999999999999</v>
      </c>
      <c r="C92" s="308">
        <v>19.300000000000001</v>
      </c>
      <c r="D92" s="308">
        <v>0.29999999999999999</v>
      </c>
      <c r="E92" s="308">
        <v>245</v>
      </c>
    </row>
    <row r="93" ht="14.25" customHeight="1">
      <c r="A93" s="307" t="s">
        <v>210</v>
      </c>
      <c r="B93" s="308">
        <v>19.300000000000001</v>
      </c>
      <c r="C93" s="308">
        <v>21.5</v>
      </c>
      <c r="D93" s="308">
        <v>1.7</v>
      </c>
      <c r="E93" s="308">
        <v>286</v>
      </c>
    </row>
    <row r="94" ht="14.25" customHeight="1">
      <c r="A94" s="307" t="s">
        <v>211</v>
      </c>
      <c r="B94" s="308">
        <v>17</v>
      </c>
      <c r="C94" s="308" t="s">
        <v>212</v>
      </c>
      <c r="D94" s="308">
        <v>3.2000000000000002</v>
      </c>
      <c r="E94" s="308">
        <v>147</v>
      </c>
    </row>
    <row r="95" ht="14.25" customHeight="1">
      <c r="A95" s="307" t="s">
        <v>213</v>
      </c>
      <c r="B95" s="308">
        <v>16.600000000000001</v>
      </c>
      <c r="C95" s="308">
        <v>16</v>
      </c>
      <c r="D95" s="308">
        <v>1.8</v>
      </c>
      <c r="E95" s="308">
        <v>215</v>
      </c>
    </row>
    <row r="96" ht="14.25" customHeight="1">
      <c r="A96" s="307" t="s">
        <v>214</v>
      </c>
      <c r="B96" s="308">
        <v>12</v>
      </c>
      <c r="C96" s="308">
        <v>20.600000000000001</v>
      </c>
      <c r="D96" s="308">
        <v>1</v>
      </c>
      <c r="E96" s="308">
        <v>244</v>
      </c>
    </row>
    <row r="97" ht="14.25" customHeight="1">
      <c r="A97" s="307" t="s">
        <v>215</v>
      </c>
      <c r="B97" s="308">
        <v>10.699999999999999</v>
      </c>
      <c r="C97" s="308">
        <v>12.6</v>
      </c>
      <c r="D97" s="308">
        <v>3.1000000000000001</v>
      </c>
      <c r="E97" s="308">
        <v>174</v>
      </c>
    </row>
    <row r="98" ht="14.25" customHeight="1">
      <c r="A98" s="307" t="s">
        <v>216</v>
      </c>
      <c r="B98" s="308">
        <v>15.6</v>
      </c>
      <c r="C98" s="308">
        <v>25.199999999999999</v>
      </c>
      <c r="D98" s="308">
        <v>1</v>
      </c>
      <c r="E98" s="308">
        <v>302</v>
      </c>
    </row>
    <row r="99" ht="14.25" customHeight="1">
      <c r="A99" s="307" t="s">
        <v>217</v>
      </c>
      <c r="B99" s="308">
        <v>19.800000000000001</v>
      </c>
      <c r="C99" s="308">
        <v>3.3999999999999999</v>
      </c>
      <c r="D99" s="308">
        <v>0.10000000000000001</v>
      </c>
      <c r="E99" s="308">
        <v>513</v>
      </c>
    </row>
    <row r="100" ht="14.25" customHeight="1">
      <c r="A100" s="307" t="s">
        <v>218</v>
      </c>
      <c r="B100" s="308">
        <v>9.3000000000000007</v>
      </c>
      <c r="C100" s="308">
        <v>4.2000000000000002</v>
      </c>
      <c r="D100" s="308">
        <v>10.199999999999999</v>
      </c>
      <c r="E100" s="308">
        <v>119</v>
      </c>
    </row>
    <row r="101" ht="14.25" customHeight="1">
      <c r="A101" s="307" t="s">
        <v>219</v>
      </c>
      <c r="B101" s="308">
        <v>6.7999999999999998</v>
      </c>
      <c r="C101" s="308">
        <v>5.4000000000000004</v>
      </c>
      <c r="D101" s="308">
        <v>10.199999999999999</v>
      </c>
      <c r="E101" s="308">
        <v>119</v>
      </c>
    </row>
    <row r="102" ht="14.25" customHeight="1">
      <c r="A102" s="307" t="s">
        <v>220</v>
      </c>
      <c r="B102" s="308">
        <v>10.199999999999999</v>
      </c>
      <c r="C102" s="308">
        <v>6.2999999999999998</v>
      </c>
      <c r="D102" s="308">
        <v>9.5</v>
      </c>
      <c r="E102" s="308">
        <v>139</v>
      </c>
    </row>
    <row r="103" ht="14.25" customHeight="1">
      <c r="A103" s="307" t="s">
        <v>221</v>
      </c>
      <c r="B103" s="308">
        <v>5.0999999999999996</v>
      </c>
      <c r="C103" s="308">
        <v>6.2999999999999998</v>
      </c>
      <c r="D103" s="308">
        <v>11.9</v>
      </c>
      <c r="E103" s="308">
        <v>126</v>
      </c>
    </row>
    <row r="104" ht="14.25" customHeight="1">
      <c r="A104" s="307" t="s">
        <v>222</v>
      </c>
      <c r="B104" s="308">
        <v>20.5</v>
      </c>
      <c r="C104" s="308">
        <v>10.4</v>
      </c>
      <c r="D104" s="308" t="s">
        <v>129</v>
      </c>
      <c r="E104" s="308">
        <v>176</v>
      </c>
    </row>
    <row r="105" ht="14.25" customHeight="1">
      <c r="A105" s="307" t="s">
        <v>223</v>
      </c>
      <c r="B105" s="308">
        <v>15.199999999999999</v>
      </c>
      <c r="C105" s="308">
        <v>15.699999999999999</v>
      </c>
      <c r="D105" s="308">
        <v>2.7999999999999998</v>
      </c>
      <c r="E105" s="308">
        <v>213</v>
      </c>
    </row>
    <row r="106" ht="14.25" customHeight="1">
      <c r="A106" s="306" t="s">
        <v>224</v>
      </c>
      <c r="B106" s="302"/>
      <c r="C106" s="302"/>
      <c r="D106" s="302"/>
      <c r="E106" s="303"/>
    </row>
    <row r="107" ht="14.25" customHeight="1">
      <c r="A107" s="307" t="s">
        <v>225</v>
      </c>
      <c r="B107" s="308">
        <v>16</v>
      </c>
      <c r="C107" s="308">
        <v>1</v>
      </c>
      <c r="D107" s="308" t="s">
        <v>129</v>
      </c>
      <c r="E107" s="308">
        <v>72</v>
      </c>
    </row>
    <row r="108" ht="14.25" customHeight="1">
      <c r="A108" s="307" t="s">
        <v>226</v>
      </c>
      <c r="B108" s="308">
        <v>15</v>
      </c>
      <c r="C108" s="308">
        <v>0.5</v>
      </c>
      <c r="D108" s="308" t="s">
        <v>129</v>
      </c>
      <c r="E108" s="308">
        <v>66</v>
      </c>
    </row>
    <row r="109" ht="14.25" customHeight="1">
      <c r="A109" s="307" t="s">
        <v>227</v>
      </c>
      <c r="B109" s="308">
        <v>14.5</v>
      </c>
      <c r="C109" s="308">
        <v>11.199999999999999</v>
      </c>
      <c r="D109" s="308" t="s">
        <v>129</v>
      </c>
      <c r="E109" s="308">
        <v>165</v>
      </c>
    </row>
    <row r="110" ht="14.25" customHeight="1">
      <c r="A110" s="307" t="s">
        <v>228</v>
      </c>
      <c r="B110" s="308">
        <v>19</v>
      </c>
      <c r="C110" s="308">
        <v>12</v>
      </c>
      <c r="D110" s="308" t="s">
        <v>129</v>
      </c>
      <c r="E110" s="308">
        <v>190</v>
      </c>
    </row>
    <row r="111" ht="14.25" customHeight="1">
      <c r="A111" s="307" t="s">
        <v>229</v>
      </c>
      <c r="B111" s="308">
        <v>22.5</v>
      </c>
      <c r="C111" s="308">
        <v>9</v>
      </c>
      <c r="D111" s="308" t="s">
        <v>129</v>
      </c>
      <c r="E111" s="308">
        <v>176</v>
      </c>
    </row>
    <row r="112" ht="14.25" customHeight="1">
      <c r="A112" s="307" t="s">
        <v>230</v>
      </c>
      <c r="B112" s="308">
        <v>21</v>
      </c>
      <c r="C112" s="308">
        <v>5.2000000000000002</v>
      </c>
      <c r="D112" s="308" t="s">
        <v>129</v>
      </c>
      <c r="E112" s="308">
        <v>132</v>
      </c>
    </row>
    <row r="113" ht="14.25" customHeight="1">
      <c r="A113" s="307" t="s">
        <v>231</v>
      </c>
      <c r="B113" s="308">
        <v>20</v>
      </c>
      <c r="C113" s="308">
        <v>11.1</v>
      </c>
      <c r="D113" s="308" t="s">
        <v>129</v>
      </c>
      <c r="E113" s="308">
        <v>186</v>
      </c>
    </row>
    <row r="114" ht="14.25" customHeight="1">
      <c r="A114" s="307" t="s">
        <v>232</v>
      </c>
      <c r="B114" s="308">
        <v>22</v>
      </c>
      <c r="C114" s="308">
        <v>8.5</v>
      </c>
      <c r="D114" s="308" t="s">
        <v>129</v>
      </c>
      <c r="E114" s="308">
        <v>168</v>
      </c>
    </row>
    <row r="115" ht="14.25" customHeight="1">
      <c r="A115" s="307" t="s">
        <v>233</v>
      </c>
      <c r="B115" s="308">
        <v>17.899999999999999</v>
      </c>
      <c r="C115" s="308">
        <v>0.69999999999999996</v>
      </c>
      <c r="D115" s="308" t="s">
        <v>129</v>
      </c>
      <c r="E115" s="308">
        <v>79</v>
      </c>
    </row>
    <row r="116" ht="14.25" customHeight="1">
      <c r="A116" s="307" t="s">
        <v>234</v>
      </c>
      <c r="B116" s="308">
        <v>16</v>
      </c>
      <c r="C116" s="308">
        <v>6.5999999999999996</v>
      </c>
      <c r="D116" s="308" t="s">
        <v>129</v>
      </c>
      <c r="E116" s="308">
        <v>129</v>
      </c>
    </row>
    <row r="117" ht="14.25" customHeight="1">
      <c r="A117" s="307" t="s">
        <v>235</v>
      </c>
      <c r="B117" s="308">
        <v>16</v>
      </c>
      <c r="C117" s="308">
        <v>10.6</v>
      </c>
      <c r="D117" s="308" t="s">
        <v>129</v>
      </c>
      <c r="E117" s="308">
        <v>16</v>
      </c>
    </row>
    <row r="118" ht="14.25" customHeight="1">
      <c r="A118" s="307" t="s">
        <v>236</v>
      </c>
      <c r="B118" s="308">
        <v>15.199999999999999</v>
      </c>
      <c r="C118" s="308">
        <v>3.2000000000000002</v>
      </c>
      <c r="D118" s="308" t="s">
        <v>129</v>
      </c>
      <c r="E118" s="308">
        <v>92</v>
      </c>
    </row>
    <row r="119" ht="14.25" customHeight="1">
      <c r="A119" s="307" t="s">
        <v>237</v>
      </c>
      <c r="B119" s="308">
        <v>16</v>
      </c>
      <c r="C119" s="308">
        <v>0.5</v>
      </c>
      <c r="D119" s="308" t="s">
        <v>129</v>
      </c>
      <c r="E119" s="308">
        <v>69</v>
      </c>
    </row>
    <row r="120" ht="14.25" customHeight="1">
      <c r="A120" s="307" t="s">
        <v>238</v>
      </c>
      <c r="B120" s="308">
        <v>16</v>
      </c>
      <c r="C120" s="308">
        <v>12</v>
      </c>
      <c r="D120" s="308" t="s">
        <v>129</v>
      </c>
      <c r="E120" s="308">
        <v>172</v>
      </c>
    </row>
    <row r="121" ht="14.25" customHeight="1">
      <c r="A121" s="307" t="s">
        <v>239</v>
      </c>
      <c r="B121" s="308">
        <v>17</v>
      </c>
      <c r="C121" s="308">
        <v>4.7999999999999998</v>
      </c>
      <c r="D121" s="308" t="s">
        <v>129</v>
      </c>
      <c r="E121" s="308">
        <v>112</v>
      </c>
    </row>
    <row r="122" ht="14.25" customHeight="1">
      <c r="A122" s="307" t="s">
        <v>240</v>
      </c>
      <c r="B122" s="308">
        <v>10.300000000000001</v>
      </c>
      <c r="C122" s="308">
        <v>4.4000000000000004</v>
      </c>
      <c r="D122" s="308" t="s">
        <v>129</v>
      </c>
      <c r="E122" s="308">
        <v>83</v>
      </c>
    </row>
    <row r="123" ht="14.25" customHeight="1">
      <c r="A123" s="307" t="s">
        <v>241</v>
      </c>
      <c r="B123" s="308">
        <v>10.800000000000001</v>
      </c>
      <c r="C123" s="309">
        <v>41282</v>
      </c>
      <c r="D123" s="308" t="s">
        <v>129</v>
      </c>
      <c r="E123" s="308">
        <v>129</v>
      </c>
    </row>
    <row r="124" ht="14.25" customHeight="1">
      <c r="A124" s="307" t="s">
        <v>242</v>
      </c>
      <c r="B124" s="308">
        <v>12.6</v>
      </c>
      <c r="C124" s="308">
        <v>5.5</v>
      </c>
      <c r="D124" s="308" t="s">
        <v>129</v>
      </c>
      <c r="E124" s="308">
        <v>103</v>
      </c>
    </row>
    <row r="125" ht="14.25" customHeight="1">
      <c r="A125" s="307" t="s">
        <v>243</v>
      </c>
      <c r="B125" s="308">
        <v>42.899999999999999</v>
      </c>
      <c r="C125" s="308">
        <v>5.7999999999999998</v>
      </c>
      <c r="D125" s="308" t="s">
        <v>129</v>
      </c>
      <c r="E125" s="308">
        <v>229</v>
      </c>
    </row>
    <row r="126" ht="14.25" customHeight="1">
      <c r="A126" s="307" t="s">
        <v>244</v>
      </c>
      <c r="B126" s="308">
        <v>19</v>
      </c>
      <c r="C126" s="308">
        <v>22.199999999999999</v>
      </c>
      <c r="D126" s="308" t="s">
        <v>129</v>
      </c>
      <c r="E126" s="308">
        <v>286</v>
      </c>
    </row>
    <row r="127" ht="14.25" customHeight="1">
      <c r="A127" s="307" t="s">
        <v>245</v>
      </c>
      <c r="B127" s="308">
        <v>14.6</v>
      </c>
      <c r="C127" s="308">
        <v>29.600000000000001</v>
      </c>
      <c r="D127" s="308" t="s">
        <v>129</v>
      </c>
      <c r="E127" s="308">
        <v>335</v>
      </c>
    </row>
    <row r="128" ht="14.25" customHeight="1">
      <c r="A128" s="307" t="s">
        <v>246</v>
      </c>
      <c r="B128" s="308">
        <v>17.199999999999999</v>
      </c>
      <c r="C128" s="308">
        <v>22.600000000000001</v>
      </c>
      <c r="D128" s="308" t="s">
        <v>129</v>
      </c>
      <c r="E128" s="308">
        <v>281</v>
      </c>
    </row>
    <row r="129" ht="14.25" customHeight="1">
      <c r="A129" s="307" t="s">
        <v>247</v>
      </c>
      <c r="B129" s="308">
        <v>3.8999999999999999</v>
      </c>
      <c r="C129" s="308">
        <v>57</v>
      </c>
      <c r="D129" s="308" t="s">
        <v>129</v>
      </c>
      <c r="E129" s="308">
        <v>568</v>
      </c>
    </row>
    <row r="130" ht="14.25" customHeight="1">
      <c r="A130" s="307" t="s">
        <v>248</v>
      </c>
      <c r="B130" s="308">
        <v>16</v>
      </c>
      <c r="C130" s="308">
        <v>30.800000000000001</v>
      </c>
      <c r="D130" s="308">
        <v>0.69999999999999996</v>
      </c>
      <c r="E130" s="308">
        <v>854</v>
      </c>
    </row>
    <row r="131" ht="14.25" customHeight="1">
      <c r="A131" s="307" t="s">
        <v>249</v>
      </c>
      <c r="B131" s="308">
        <v>15.6</v>
      </c>
      <c r="C131" s="308">
        <v>29.199999999999999</v>
      </c>
      <c r="D131" s="308">
        <v>0.29999999999999999</v>
      </c>
      <c r="E131" s="308">
        <v>336</v>
      </c>
    </row>
    <row r="132" ht="14.25" customHeight="1">
      <c r="A132" s="307" t="s">
        <v>250</v>
      </c>
      <c r="B132" s="308">
        <v>20.699999999999999</v>
      </c>
      <c r="C132" s="308">
        <v>22.899999999999999</v>
      </c>
      <c r="D132" s="308" t="s">
        <v>129</v>
      </c>
      <c r="E132" s="308">
        <v>329</v>
      </c>
    </row>
    <row r="133" ht="14.25" customHeight="1">
      <c r="A133" s="307" t="s">
        <v>251</v>
      </c>
      <c r="B133" s="308">
        <v>17.399999999999999</v>
      </c>
      <c r="C133" s="308">
        <v>32.399999999999999</v>
      </c>
      <c r="D133" s="308" t="s">
        <v>129</v>
      </c>
      <c r="E133" s="308">
        <v>376</v>
      </c>
    </row>
    <row r="134" ht="14.25" customHeight="1">
      <c r="A134" s="307" t="s">
        <v>252</v>
      </c>
      <c r="B134" s="308">
        <v>23.199999999999999</v>
      </c>
      <c r="C134" s="308">
        <v>26.300000000000001</v>
      </c>
      <c r="D134" s="308" t="s">
        <v>129</v>
      </c>
      <c r="E134" s="308">
        <v>340</v>
      </c>
    </row>
    <row r="135" ht="14.25" customHeight="1">
      <c r="A135" s="307" t="s">
        <v>253</v>
      </c>
      <c r="B135" s="308">
        <v>15.1</v>
      </c>
      <c r="C135" s="308">
        <v>10</v>
      </c>
      <c r="D135" s="308">
        <v>1</v>
      </c>
      <c r="E135" s="308">
        <v>159</v>
      </c>
    </row>
    <row r="136" ht="14.25" customHeight="1">
      <c r="A136" s="307" t="s">
        <v>254</v>
      </c>
      <c r="B136" s="308">
        <v>18.899999999999999</v>
      </c>
      <c r="C136" s="308">
        <v>7</v>
      </c>
      <c r="D136" s="308">
        <v>0.5</v>
      </c>
      <c r="E136" s="308">
        <v>144</v>
      </c>
    </row>
    <row r="137" ht="14.25" customHeight="1">
      <c r="A137" s="307" t="s">
        <v>255</v>
      </c>
      <c r="B137" s="308">
        <v>21.5</v>
      </c>
      <c r="C137" s="308">
        <v>4.7999999999999998</v>
      </c>
      <c r="D137" s="308" t="s">
        <v>129</v>
      </c>
      <c r="E137" s="308">
        <v>133</v>
      </c>
    </row>
    <row r="138" ht="14.25" customHeight="1">
      <c r="A138" s="307" t="s">
        <v>256</v>
      </c>
      <c r="B138" s="308">
        <v>23.300000000000001</v>
      </c>
      <c r="C138" s="308">
        <v>15.6</v>
      </c>
      <c r="D138" s="308" t="s">
        <v>129</v>
      </c>
      <c r="E138" s="308">
        <v>241</v>
      </c>
    </row>
    <row r="139" ht="14.25" customHeight="1">
      <c r="A139" s="307" t="s">
        <v>257</v>
      </c>
      <c r="B139" s="308">
        <v>22.800000000000001</v>
      </c>
      <c r="C139" s="308">
        <v>2.3999999999999999</v>
      </c>
      <c r="D139" s="308" t="s">
        <v>129</v>
      </c>
      <c r="E139" s="308">
        <v>116</v>
      </c>
    </row>
    <row r="140" ht="14.25" customHeight="1">
      <c r="A140" s="307" t="s">
        <v>258</v>
      </c>
      <c r="B140" s="308">
        <v>4.2000000000000002</v>
      </c>
      <c r="C140" s="308">
        <v>65.200000000000003</v>
      </c>
      <c r="D140" s="308">
        <v>1.2</v>
      </c>
      <c r="E140" s="308">
        <v>628</v>
      </c>
    </row>
    <row r="141" ht="14.25" customHeight="1">
      <c r="A141" s="307" t="s">
        <v>259</v>
      </c>
      <c r="B141" s="308">
        <v>14.1</v>
      </c>
      <c r="C141" s="308">
        <v>7</v>
      </c>
      <c r="D141" s="308">
        <v>2.7999999999999998</v>
      </c>
      <c r="E141" s="308">
        <v>134</v>
      </c>
    </row>
    <row r="142" ht="14.25" customHeight="1">
      <c r="A142" s="307" t="s">
        <v>260</v>
      </c>
      <c r="B142" s="308">
        <v>11.9</v>
      </c>
      <c r="C142" s="308">
        <v>6</v>
      </c>
      <c r="D142" s="308">
        <v>4.2999999999999998</v>
      </c>
      <c r="E142" s="308">
        <v>122</v>
      </c>
    </row>
    <row r="143" ht="14.25" customHeight="1">
      <c r="A143" s="307" t="s">
        <v>261</v>
      </c>
      <c r="B143" s="308">
        <v>12.9</v>
      </c>
      <c r="C143" s="308">
        <v>5</v>
      </c>
      <c r="D143" s="308">
        <v>3.7000000000000002</v>
      </c>
      <c r="E143" s="308">
        <v>115</v>
      </c>
    </row>
    <row r="144" ht="14.25" customHeight="1">
      <c r="A144" s="307" t="s">
        <v>262</v>
      </c>
      <c r="B144" s="308">
        <v>10</v>
      </c>
      <c r="C144" s="308">
        <v>3.7999999999999998</v>
      </c>
      <c r="D144" s="308">
        <v>3.6000000000000001</v>
      </c>
      <c r="E144" s="308">
        <v>103</v>
      </c>
    </row>
    <row r="145" ht="14.25" customHeight="1">
      <c r="A145" s="307" t="s">
        <v>263</v>
      </c>
      <c r="B145" s="308">
        <v>3.6000000000000001</v>
      </c>
      <c r="C145" s="308">
        <v>54.100000000000001</v>
      </c>
      <c r="D145" s="308">
        <v>2.8999999999999999</v>
      </c>
      <c r="E145" s="308">
        <v>530</v>
      </c>
    </row>
    <row r="146" ht="14.25" customHeight="1">
      <c r="A146" s="307" t="s">
        <v>264</v>
      </c>
      <c r="B146" s="308">
        <v>13.699999999999999</v>
      </c>
      <c r="C146" s="308">
        <v>6.2999999999999998</v>
      </c>
      <c r="D146" s="308">
        <v>4.7999999999999998</v>
      </c>
      <c r="E146" s="308">
        <v>137</v>
      </c>
    </row>
    <row r="147" ht="14.25" customHeight="1">
      <c r="A147" s="307" t="s">
        <v>265</v>
      </c>
      <c r="B147" s="308">
        <v>16.100000000000001</v>
      </c>
      <c r="C147" s="308">
        <v>11.5</v>
      </c>
      <c r="D147" s="308">
        <v>2.7999999999999998</v>
      </c>
      <c r="E147" s="308">
        <v>186</v>
      </c>
    </row>
    <row r="148" ht="14.25" customHeight="1">
      <c r="A148" s="307" t="s">
        <v>266</v>
      </c>
      <c r="B148" s="308">
        <v>13.5</v>
      </c>
      <c r="C148" s="308">
        <v>9.5</v>
      </c>
      <c r="D148" s="308" t="s">
        <v>129</v>
      </c>
      <c r="E148" s="308">
        <v>150</v>
      </c>
    </row>
    <row r="149" ht="14.25" customHeight="1">
      <c r="A149" s="307" t="s">
        <v>267</v>
      </c>
      <c r="B149" s="308">
        <v>25.399999999999999</v>
      </c>
      <c r="C149" s="308">
        <v>14.199999999999999</v>
      </c>
      <c r="D149" s="308" t="s">
        <v>129</v>
      </c>
      <c r="E149" s="308">
        <v>236</v>
      </c>
    </row>
    <row r="150" ht="14.25" customHeight="1">
      <c r="A150" s="307" t="s">
        <v>268</v>
      </c>
      <c r="B150" s="308">
        <v>34.200000000000003</v>
      </c>
      <c r="C150" s="308">
        <v>16.399999999999999</v>
      </c>
      <c r="D150" s="308" t="s">
        <v>129</v>
      </c>
      <c r="E150" s="308">
        <v>253</v>
      </c>
    </row>
    <row r="151" ht="14.25" customHeight="1">
      <c r="A151" s="307" t="s">
        <v>269</v>
      </c>
      <c r="B151" s="308">
        <v>21.100000000000001</v>
      </c>
      <c r="C151" s="308">
        <v>6.2999999999999998</v>
      </c>
      <c r="D151" s="308" t="s">
        <v>129</v>
      </c>
      <c r="E151" s="308">
        <v>181</v>
      </c>
    </row>
    <row r="152" ht="14.25" customHeight="1">
      <c r="A152" s="307" t="s">
        <v>270</v>
      </c>
      <c r="B152" s="308">
        <v>46.399999999999999</v>
      </c>
      <c r="C152" s="308">
        <v>5.5</v>
      </c>
      <c r="D152" s="308" t="s">
        <v>129</v>
      </c>
      <c r="E152" s="308">
        <v>235</v>
      </c>
    </row>
    <row r="153" ht="14.25" customHeight="1">
      <c r="A153" s="307" t="s">
        <v>271</v>
      </c>
      <c r="B153" s="308">
        <v>29.699999999999999</v>
      </c>
      <c r="C153" s="308">
        <v>4.5999999999999996</v>
      </c>
      <c r="D153" s="308" t="s">
        <v>129</v>
      </c>
      <c r="E153" s="308">
        <v>160</v>
      </c>
    </row>
    <row r="154" ht="14.25" customHeight="1">
      <c r="A154" s="306" t="s">
        <v>272</v>
      </c>
      <c r="B154" s="302"/>
      <c r="C154" s="302"/>
      <c r="D154" s="302"/>
      <c r="E154" s="303"/>
    </row>
    <row r="155" ht="14.25" customHeight="1">
      <c r="A155" s="307" t="s">
        <v>273</v>
      </c>
      <c r="B155" s="308">
        <v>15.699999999999999</v>
      </c>
      <c r="C155" s="308">
        <v>2.2000000000000002</v>
      </c>
      <c r="D155" s="308">
        <v>50.100000000000001</v>
      </c>
      <c r="E155" s="308">
        <v>293</v>
      </c>
    </row>
    <row r="156" ht="14.25" customHeight="1">
      <c r="A156" s="307" t="s">
        <v>274</v>
      </c>
      <c r="B156" s="308">
        <v>8.8000000000000007</v>
      </c>
      <c r="C156" s="308">
        <v>2.2999999999999998</v>
      </c>
      <c r="D156" s="308" t="s">
        <v>275</v>
      </c>
      <c r="E156" s="308">
        <v>317</v>
      </c>
    </row>
    <row r="157" ht="14.25" customHeight="1">
      <c r="A157" s="307" t="s">
        <v>276</v>
      </c>
      <c r="B157" s="308">
        <v>8.4000000000000004</v>
      </c>
      <c r="C157" s="308">
        <v>4.2999999999999998</v>
      </c>
      <c r="D157" s="308">
        <v>64.900000000000006</v>
      </c>
      <c r="E157" s="308">
        <v>340</v>
      </c>
    </row>
    <row r="158" ht="14.25" customHeight="1">
      <c r="A158" s="307" t="s">
        <v>277</v>
      </c>
      <c r="B158" s="308">
        <v>9.5</v>
      </c>
      <c r="C158" s="308">
        <v>0.69999999999999996</v>
      </c>
      <c r="D158" s="308">
        <v>70.400000000000006</v>
      </c>
      <c r="E158" s="308">
        <v>334</v>
      </c>
    </row>
    <row r="159" ht="14.25" customHeight="1">
      <c r="A159" s="307" t="s">
        <v>278</v>
      </c>
      <c r="B159" s="308">
        <v>8.9000000000000004</v>
      </c>
      <c r="C159" s="308">
        <v>5.9000000000000004</v>
      </c>
      <c r="D159" s="308">
        <v>59.799999999999997</v>
      </c>
      <c r="E159" s="308">
        <v>336</v>
      </c>
    </row>
    <row r="160" ht="14.25" customHeight="1">
      <c r="A160" s="307" t="s">
        <v>279</v>
      </c>
      <c r="B160" s="308">
        <v>6.2999999999999998</v>
      </c>
      <c r="C160" s="308">
        <v>6</v>
      </c>
      <c r="D160" s="308">
        <v>6</v>
      </c>
      <c r="E160" s="308">
        <v>310</v>
      </c>
    </row>
    <row r="161" ht="14.25" customHeight="1">
      <c r="A161" s="307" t="s">
        <v>280</v>
      </c>
      <c r="B161" s="308">
        <v>8.4000000000000004</v>
      </c>
      <c r="C161" s="308">
        <v>6</v>
      </c>
      <c r="D161" s="308">
        <v>62.399999999999999</v>
      </c>
      <c r="E161" s="308">
        <v>324</v>
      </c>
    </row>
    <row r="162" ht="14.25" customHeight="1">
      <c r="A162" s="307" t="s">
        <v>281</v>
      </c>
      <c r="B162" s="308">
        <v>12.5</v>
      </c>
      <c r="C162" s="308">
        <v>0.69999999999999996</v>
      </c>
      <c r="D162" s="308">
        <v>71.799999999999997</v>
      </c>
      <c r="E162" s="308">
        <v>326</v>
      </c>
    </row>
    <row r="163" ht="14.25" customHeight="1">
      <c r="A163" s="307" t="s">
        <v>282</v>
      </c>
      <c r="B163" s="308">
        <v>6.7000000000000002</v>
      </c>
      <c r="C163" s="308">
        <v>0.90000000000000002</v>
      </c>
      <c r="D163" s="308">
        <v>72.799999999999997</v>
      </c>
      <c r="E163" s="308">
        <v>334</v>
      </c>
    </row>
    <row r="164" ht="14.25" customHeight="1">
      <c r="A164" s="307" t="s">
        <v>283</v>
      </c>
      <c r="B164" s="308">
        <v>11.6</v>
      </c>
      <c r="C164" s="308">
        <v>5.9000000000000004</v>
      </c>
      <c r="D164" s="308">
        <v>62.700000000000003</v>
      </c>
      <c r="E164" s="308">
        <v>359</v>
      </c>
    </row>
    <row r="165" ht="14.25" customHeight="1">
      <c r="A165" s="307" t="s">
        <v>284</v>
      </c>
      <c r="B165" s="308">
        <v>16.199999999999999</v>
      </c>
      <c r="C165" s="308">
        <v>1.8999999999999999</v>
      </c>
      <c r="D165" s="308">
        <v>50.700000000000003</v>
      </c>
      <c r="E165" s="308">
        <v>292</v>
      </c>
    </row>
    <row r="166" ht="14.25" customHeight="1">
      <c r="A166" s="307" t="s">
        <v>285</v>
      </c>
      <c r="B166" s="308">
        <v>6.2999999999999998</v>
      </c>
      <c r="C166" s="308">
        <v>1.2</v>
      </c>
      <c r="D166" s="308">
        <v>66.200000000000003</v>
      </c>
      <c r="E166" s="308">
        <v>310</v>
      </c>
    </row>
    <row r="167" ht="14.25" customHeight="1">
      <c r="A167" s="307" t="s">
        <v>286</v>
      </c>
      <c r="B167" s="308">
        <v>9.3000000000000007</v>
      </c>
      <c r="C167" s="308">
        <v>0.80000000000000004</v>
      </c>
      <c r="D167" s="308">
        <v>70.900000000000006</v>
      </c>
      <c r="E167" s="308">
        <v>336</v>
      </c>
    </row>
    <row r="168" ht="14.25" customHeight="1">
      <c r="A168" s="306" t="s">
        <v>287</v>
      </c>
      <c r="B168" s="302"/>
      <c r="C168" s="302"/>
      <c r="D168" s="302"/>
      <c r="E168" s="303"/>
    </row>
    <row r="169" ht="14.25" customHeight="1">
      <c r="A169" s="307" t="s">
        <v>288</v>
      </c>
      <c r="B169" s="308" t="s">
        <v>129</v>
      </c>
      <c r="C169" s="308" t="s">
        <v>129</v>
      </c>
      <c r="D169" s="308">
        <v>99.799999999999997</v>
      </c>
      <c r="E169" s="308">
        <v>400</v>
      </c>
    </row>
    <row r="170" ht="14.25" customHeight="1">
      <c r="A170" s="307" t="s">
        <v>289</v>
      </c>
      <c r="B170" s="308">
        <v>0.29999999999999999</v>
      </c>
      <c r="C170" s="308" t="s">
        <v>129</v>
      </c>
      <c r="D170" s="308">
        <v>77.200000000000003</v>
      </c>
      <c r="E170" s="308">
        <v>318</v>
      </c>
    </row>
    <row r="171" ht="14.25" customHeight="1">
      <c r="A171" s="307" t="s">
        <v>290</v>
      </c>
      <c r="B171" s="308" t="s">
        <v>129</v>
      </c>
      <c r="C171" s="308" t="s">
        <v>129</v>
      </c>
      <c r="D171" s="308">
        <v>89.200000000000003</v>
      </c>
      <c r="E171" s="308">
        <v>357</v>
      </c>
    </row>
    <row r="172" ht="14.25" customHeight="1">
      <c r="A172" s="307" t="s">
        <v>291</v>
      </c>
      <c r="B172" s="308" t="s">
        <v>129</v>
      </c>
      <c r="C172" s="308" t="s">
        <v>129</v>
      </c>
      <c r="D172" s="308">
        <v>83.400000000000006</v>
      </c>
      <c r="E172" s="308">
        <v>333</v>
      </c>
    </row>
    <row r="173" ht="14.25" customHeight="1">
      <c r="A173" s="307" t="s">
        <v>292</v>
      </c>
      <c r="B173" s="308" t="s">
        <v>129</v>
      </c>
      <c r="C173" s="308" t="s">
        <v>129</v>
      </c>
      <c r="D173" s="308">
        <v>82.599999999999994</v>
      </c>
      <c r="E173" s="308">
        <v>330</v>
      </c>
    </row>
    <row r="174" ht="14.25" customHeight="1">
      <c r="A174" s="307" t="s">
        <v>293</v>
      </c>
      <c r="B174" s="308">
        <v>3.2000000000000002</v>
      </c>
      <c r="C174" s="308">
        <v>9.1999999999999993</v>
      </c>
      <c r="D174" s="308">
        <v>76.5</v>
      </c>
      <c r="E174" s="308">
        <v>400</v>
      </c>
    </row>
    <row r="175" ht="14.25" customHeight="1">
      <c r="A175" s="307" t="s">
        <v>294</v>
      </c>
      <c r="B175" s="308">
        <v>1.1000000000000001</v>
      </c>
      <c r="C175" s="308">
        <v>2.2999999999999998</v>
      </c>
      <c r="D175" s="308">
        <v>83.900000000000006</v>
      </c>
      <c r="E175" s="308">
        <v>360</v>
      </c>
    </row>
    <row r="176" ht="14.25" customHeight="1">
      <c r="A176" s="307" t="s">
        <v>295</v>
      </c>
      <c r="B176" s="309">
        <v>41369</v>
      </c>
      <c r="C176" s="308">
        <v>17.5</v>
      </c>
      <c r="D176" s="308">
        <v>66.099999999999994</v>
      </c>
      <c r="E176" s="308">
        <v>484</v>
      </c>
    </row>
    <row r="177" ht="14.25" customHeight="1">
      <c r="A177" s="307" t="s">
        <v>296</v>
      </c>
      <c r="B177" s="309">
        <v>41369</v>
      </c>
      <c r="C177" s="308">
        <v>27</v>
      </c>
      <c r="D177" s="308">
        <v>62.200000000000003</v>
      </c>
      <c r="E177" s="308">
        <v>514</v>
      </c>
    </row>
    <row r="178" ht="14.25" customHeight="1">
      <c r="A178" s="307" t="s">
        <v>297</v>
      </c>
      <c r="B178" s="308">
        <v>3.6000000000000001</v>
      </c>
      <c r="C178" s="308">
        <v>9.9000000000000004</v>
      </c>
      <c r="D178" s="308" t="s">
        <v>298</v>
      </c>
      <c r="E178" s="308">
        <v>390</v>
      </c>
    </row>
    <row r="179" ht="14.25" customHeight="1">
      <c r="A179" s="307" t="s">
        <v>299</v>
      </c>
      <c r="B179" s="308">
        <v>2.5</v>
      </c>
      <c r="C179" s="308">
        <v>8.6999999999999993</v>
      </c>
      <c r="D179" s="308">
        <v>66.599999999999994</v>
      </c>
      <c r="E179" s="308">
        <v>356</v>
      </c>
    </row>
    <row r="180" ht="14.25" customHeight="1">
      <c r="A180" s="307" t="s">
        <v>300</v>
      </c>
      <c r="B180" s="309">
        <v>41526</v>
      </c>
      <c r="C180" s="308">
        <v>33.600000000000001</v>
      </c>
      <c r="D180" s="308">
        <v>39.700000000000003</v>
      </c>
      <c r="E180" s="308">
        <v>601</v>
      </c>
    </row>
    <row r="181" ht="14.25" customHeight="1">
      <c r="A181" s="307" t="s">
        <v>301</v>
      </c>
      <c r="B181" s="308">
        <v>3.1000000000000001</v>
      </c>
      <c r="C181" s="308">
        <v>9.0999999999999996</v>
      </c>
      <c r="D181" s="308">
        <v>73.700000000000003</v>
      </c>
      <c r="E181" s="308">
        <v>405</v>
      </c>
    </row>
    <row r="182" ht="14.25" customHeight="1">
      <c r="A182" s="307" t="s">
        <v>302</v>
      </c>
      <c r="B182" s="308" t="s">
        <v>129</v>
      </c>
      <c r="C182" s="308" t="s">
        <v>129</v>
      </c>
      <c r="D182" s="308" t="s">
        <v>303</v>
      </c>
      <c r="E182" s="308">
        <v>346</v>
      </c>
    </row>
    <row r="183" ht="14.25" customHeight="1">
      <c r="A183" s="307" t="s">
        <v>304</v>
      </c>
      <c r="B183" s="308">
        <v>3.8999999999999999</v>
      </c>
      <c r="C183" s="308">
        <v>9</v>
      </c>
      <c r="D183" s="308">
        <v>72.200000000000003</v>
      </c>
      <c r="E183" s="308">
        <v>385</v>
      </c>
    </row>
    <row r="184" ht="14.25" customHeight="1">
      <c r="A184" s="307" t="s">
        <v>305</v>
      </c>
      <c r="B184" s="308">
        <v>5.0999999999999996</v>
      </c>
      <c r="C184" s="308">
        <v>33.100000000000001</v>
      </c>
      <c r="D184" s="308" t="s">
        <v>306</v>
      </c>
      <c r="E184" s="308">
        <v>642</v>
      </c>
    </row>
    <row r="185" ht="14.25" customHeight="1">
      <c r="A185" s="307" t="s">
        <v>307</v>
      </c>
      <c r="B185" s="308">
        <v>6.2999999999999998</v>
      </c>
      <c r="C185" s="308">
        <v>37.200000000000003</v>
      </c>
      <c r="D185" s="308">
        <v>46.5</v>
      </c>
      <c r="E185" s="308">
        <v>547</v>
      </c>
    </row>
    <row r="186" ht="14.25" customHeight="1">
      <c r="A186" s="307" t="s">
        <v>308</v>
      </c>
      <c r="B186" s="308">
        <v>6.9000000000000004</v>
      </c>
      <c r="C186" s="308">
        <v>39.899999999999999</v>
      </c>
      <c r="D186" s="308">
        <v>44.200000000000003</v>
      </c>
      <c r="E186" s="308">
        <v>556</v>
      </c>
    </row>
    <row r="187" ht="14.25" customHeight="1">
      <c r="A187" s="307" t="s">
        <v>309</v>
      </c>
      <c r="B187" s="308">
        <v>23.600000000000001</v>
      </c>
      <c r="C187" s="309">
        <v>41325</v>
      </c>
      <c r="D187" s="308">
        <v>17.899999999999999</v>
      </c>
      <c r="E187" s="308">
        <v>350</v>
      </c>
    </row>
    <row r="188" ht="14.25" customHeight="1">
      <c r="A188" s="307" t="s">
        <v>310</v>
      </c>
      <c r="B188" s="308" t="s">
        <v>129</v>
      </c>
      <c r="C188" s="308" t="s">
        <v>129</v>
      </c>
      <c r="D188" s="308">
        <v>69.900000000000006</v>
      </c>
      <c r="E188" s="308">
        <v>280</v>
      </c>
    </row>
    <row r="189" ht="14.25" customHeight="1">
      <c r="A189" s="307" t="s">
        <v>311</v>
      </c>
      <c r="B189" s="308" t="s">
        <v>129</v>
      </c>
      <c r="C189" s="308" t="s">
        <v>129</v>
      </c>
      <c r="D189" s="308" t="s">
        <v>312</v>
      </c>
      <c r="E189" s="308">
        <v>255</v>
      </c>
    </row>
    <row r="190" ht="14.25" customHeight="1">
      <c r="A190" s="307" t="s">
        <v>30</v>
      </c>
      <c r="B190" s="308" t="s">
        <v>129</v>
      </c>
      <c r="C190" s="308" t="s">
        <v>129</v>
      </c>
      <c r="D190" s="308">
        <v>80.400000000000006</v>
      </c>
      <c r="E190" s="308">
        <v>323</v>
      </c>
    </row>
    <row r="191" ht="14.25" customHeight="1">
      <c r="A191" s="307" t="s">
        <v>313</v>
      </c>
      <c r="B191" s="308" t="s">
        <v>129</v>
      </c>
      <c r="C191" s="308" t="s">
        <v>129</v>
      </c>
      <c r="D191" s="308">
        <v>78.5</v>
      </c>
      <c r="E191" s="308">
        <v>314</v>
      </c>
    </row>
    <row r="192" ht="14.25" customHeight="1">
      <c r="A192" s="307" t="s">
        <v>314</v>
      </c>
      <c r="B192" s="308">
        <v>16.699999999999999</v>
      </c>
      <c r="C192" s="308">
        <v>30.399999999999999</v>
      </c>
      <c r="D192" s="308">
        <v>39.200000000000003</v>
      </c>
      <c r="E192" s="308">
        <v>498</v>
      </c>
    </row>
    <row r="193" ht="14.25" customHeight="1">
      <c r="A193" s="307" t="s">
        <v>315</v>
      </c>
      <c r="B193" s="308">
        <v>18.800000000000001</v>
      </c>
      <c r="C193" s="308">
        <v>31.5</v>
      </c>
      <c r="D193" s="308">
        <v>36.700000000000003</v>
      </c>
      <c r="E193" s="308">
        <v>506</v>
      </c>
    </row>
    <row r="194" ht="14.25" customHeight="1">
      <c r="A194" s="307" t="s">
        <v>316</v>
      </c>
      <c r="B194" s="308">
        <v>13.9</v>
      </c>
      <c r="C194" s="308">
        <v>32.5</v>
      </c>
      <c r="D194" s="308">
        <v>40.299999999999997</v>
      </c>
      <c r="E194" s="308">
        <v>510</v>
      </c>
    </row>
    <row r="195" ht="14.25" customHeight="1">
      <c r="A195" s="307" t="s">
        <v>317</v>
      </c>
      <c r="B195" s="308">
        <v>0.29999999999999999</v>
      </c>
      <c r="C195" s="308" t="s">
        <v>129</v>
      </c>
      <c r="D195" s="308">
        <v>62</v>
      </c>
      <c r="E195" s="308">
        <v>250</v>
      </c>
    </row>
    <row r="196" ht="14.25" customHeight="1">
      <c r="A196" s="307" t="s">
        <v>318</v>
      </c>
      <c r="B196" s="308">
        <v>0.29999999999999999</v>
      </c>
      <c r="C196" s="308" t="s">
        <v>129</v>
      </c>
      <c r="D196" s="308" t="s">
        <v>319</v>
      </c>
      <c r="E196" s="308">
        <v>300</v>
      </c>
    </row>
    <row r="197" ht="14.25" customHeight="1">
      <c r="A197" s="306" t="s">
        <v>320</v>
      </c>
      <c r="B197" s="302"/>
      <c r="C197" s="302"/>
      <c r="D197" s="302"/>
      <c r="E197" s="303"/>
    </row>
    <row r="198" ht="14.25" customHeight="1">
      <c r="A198" s="307" t="s">
        <v>321</v>
      </c>
      <c r="B198" s="308">
        <v>1.8</v>
      </c>
      <c r="C198" s="308" t="s">
        <v>129</v>
      </c>
      <c r="D198" s="308">
        <v>4.5</v>
      </c>
      <c r="E198" s="308">
        <v>25</v>
      </c>
    </row>
    <row r="199" ht="14.25" customHeight="1">
      <c r="A199" s="307" t="s">
        <v>322</v>
      </c>
      <c r="B199" s="308">
        <v>0.80000000000000004</v>
      </c>
      <c r="C199" s="308" t="s">
        <v>129</v>
      </c>
      <c r="D199" s="308">
        <v>1.8</v>
      </c>
      <c r="E199" s="308">
        <v>11</v>
      </c>
    </row>
    <row r="200" ht="14.25" customHeight="1">
      <c r="A200" s="307" t="s">
        <v>323</v>
      </c>
      <c r="B200" s="308">
        <v>13.5</v>
      </c>
      <c r="C200" s="308" t="s">
        <v>129</v>
      </c>
      <c r="D200" s="308">
        <v>47.600000000000001</v>
      </c>
      <c r="E200" s="308">
        <v>244</v>
      </c>
    </row>
    <row r="201" ht="14.25" customHeight="1">
      <c r="A201" s="307" t="s">
        <v>324</v>
      </c>
      <c r="B201" s="308">
        <v>1.7</v>
      </c>
      <c r="C201" s="308" t="s">
        <v>129</v>
      </c>
      <c r="D201" s="308">
        <v>20</v>
      </c>
      <c r="E201" s="308">
        <v>86</v>
      </c>
    </row>
    <row r="202" ht="14.25" customHeight="1">
      <c r="A202" s="307" t="s">
        <v>325</v>
      </c>
      <c r="B202" s="308">
        <v>6.0999999999999996</v>
      </c>
      <c r="C202" s="308" t="s">
        <v>129</v>
      </c>
      <c r="D202" s="308" t="s">
        <v>326</v>
      </c>
      <c r="E202" s="308">
        <v>315</v>
      </c>
    </row>
    <row r="203" ht="14.25" customHeight="1">
      <c r="A203" s="307" t="s">
        <v>327</v>
      </c>
      <c r="B203" s="308">
        <v>1</v>
      </c>
      <c r="C203" s="308" t="s">
        <v>129</v>
      </c>
      <c r="D203" s="308">
        <v>7.4000000000000004</v>
      </c>
      <c r="E203" s="308">
        <v>34</v>
      </c>
    </row>
    <row r="204" ht="14.25" customHeight="1">
      <c r="A204" s="307" t="s">
        <v>328</v>
      </c>
      <c r="B204" s="308">
        <v>13</v>
      </c>
      <c r="C204" s="308" t="s">
        <v>129</v>
      </c>
      <c r="D204" s="308">
        <v>54.600000000000001</v>
      </c>
      <c r="E204" s="308">
        <v>270</v>
      </c>
    </row>
    <row r="205" ht="14.25" customHeight="1">
      <c r="A205" s="307" t="s">
        <v>329</v>
      </c>
      <c r="B205" s="308">
        <v>1.2</v>
      </c>
      <c r="C205" s="308" t="s">
        <v>129</v>
      </c>
      <c r="D205" s="308">
        <v>8.8000000000000007</v>
      </c>
      <c r="E205" s="308">
        <v>40</v>
      </c>
    </row>
    <row r="206" ht="14.25" customHeight="1">
      <c r="A206" s="307" t="s">
        <v>330</v>
      </c>
      <c r="B206" s="308">
        <v>7.4000000000000004</v>
      </c>
      <c r="C206" s="308" t="s">
        <v>129</v>
      </c>
      <c r="D206" s="308">
        <v>54.299999999999997</v>
      </c>
      <c r="E206" s="308">
        <v>248</v>
      </c>
    </row>
    <row r="207" ht="14.25" customHeight="1">
      <c r="A207" s="307" t="s">
        <v>331</v>
      </c>
      <c r="B207" s="308">
        <v>2</v>
      </c>
      <c r="C207" s="308" t="s">
        <v>129</v>
      </c>
      <c r="D207" s="308">
        <v>8.9000000000000004</v>
      </c>
      <c r="E207" s="308">
        <v>44</v>
      </c>
    </row>
    <row r="208" ht="14.25" customHeight="1">
      <c r="A208" s="307" t="s">
        <v>332</v>
      </c>
      <c r="B208" s="308">
        <v>16</v>
      </c>
      <c r="C208" s="308" t="s">
        <v>129</v>
      </c>
      <c r="D208" s="308">
        <v>47.799999999999997</v>
      </c>
      <c r="E208" s="308">
        <v>264</v>
      </c>
    </row>
    <row r="209" ht="14.25" customHeight="1">
      <c r="A209" s="307" t="s">
        <v>333</v>
      </c>
      <c r="B209" s="308">
        <v>1.3</v>
      </c>
      <c r="C209" s="308" t="s">
        <v>129</v>
      </c>
      <c r="D209" s="308">
        <v>4.2999999999999998</v>
      </c>
      <c r="E209" s="308">
        <v>22</v>
      </c>
    </row>
    <row r="210" ht="14.25" customHeight="1">
      <c r="A210" s="307" t="s">
        <v>334</v>
      </c>
      <c r="B210" s="308">
        <v>5.4000000000000004</v>
      </c>
      <c r="C210" s="308" t="s">
        <v>129</v>
      </c>
      <c r="D210" s="308">
        <v>21.600000000000001</v>
      </c>
      <c r="E210" s="308">
        <v>115</v>
      </c>
    </row>
    <row r="211" ht="14.25" customHeight="1">
      <c r="A211" s="307" t="s">
        <v>335</v>
      </c>
      <c r="B211" s="308">
        <v>0.80000000000000004</v>
      </c>
      <c r="C211" s="308" t="s">
        <v>129</v>
      </c>
      <c r="D211" s="308">
        <v>2</v>
      </c>
      <c r="E211" s="308">
        <v>11</v>
      </c>
    </row>
    <row r="212" ht="14.25" customHeight="1">
      <c r="A212" s="307" t="s">
        <v>336</v>
      </c>
      <c r="B212" s="308">
        <v>0.80000000000000004</v>
      </c>
      <c r="C212" s="308" t="s">
        <v>129</v>
      </c>
      <c r="D212" s="308">
        <v>3.2000000000000002</v>
      </c>
      <c r="E212" s="308">
        <v>16</v>
      </c>
    </row>
    <row r="213" ht="14.25" customHeight="1">
      <c r="A213" s="307" t="s">
        <v>337</v>
      </c>
      <c r="B213" s="308">
        <v>1</v>
      </c>
      <c r="C213" s="308" t="s">
        <v>129</v>
      </c>
      <c r="D213" s="308">
        <v>6.4000000000000004</v>
      </c>
      <c r="E213" s="308">
        <v>30</v>
      </c>
    </row>
    <row r="214" ht="14.25" customHeight="1">
      <c r="A214" s="307" t="s">
        <v>338</v>
      </c>
      <c r="B214" s="308">
        <v>1</v>
      </c>
      <c r="C214" s="308" t="s">
        <v>129</v>
      </c>
      <c r="D214" s="308">
        <v>4.2000000000000002</v>
      </c>
      <c r="E214" s="308">
        <v>21</v>
      </c>
    </row>
    <row r="215" ht="14.25" customHeight="1">
      <c r="A215" s="307" t="s">
        <v>339</v>
      </c>
      <c r="B215" s="308">
        <v>3</v>
      </c>
      <c r="C215" s="308" t="s">
        <v>129</v>
      </c>
      <c r="D215" s="308">
        <v>2.8999999999999999</v>
      </c>
      <c r="E215" s="308">
        <v>24</v>
      </c>
    </row>
    <row r="216" ht="14.25" customHeight="1">
      <c r="A216" s="307" t="s">
        <v>340</v>
      </c>
      <c r="B216" s="308">
        <v>4.9000000000000004</v>
      </c>
      <c r="C216" s="308" t="s">
        <v>129</v>
      </c>
      <c r="D216" s="308">
        <v>10.300000000000001</v>
      </c>
      <c r="E216" s="308">
        <v>62</v>
      </c>
    </row>
    <row r="217" ht="14.25" customHeight="1">
      <c r="A217" s="307" t="s">
        <v>341</v>
      </c>
      <c r="B217" s="308">
        <v>2.2999999999999998</v>
      </c>
      <c r="C217" s="308" t="s">
        <v>129</v>
      </c>
      <c r="D217" s="308">
        <v>6.7999999999999998</v>
      </c>
      <c r="E217" s="308">
        <v>37</v>
      </c>
    </row>
    <row r="218" ht="14.25" customHeight="1">
      <c r="A218" s="307" t="s">
        <v>342</v>
      </c>
      <c r="B218" s="308">
        <v>1.3999999999999999</v>
      </c>
      <c r="C218" s="308">
        <v>6.2999999999999998</v>
      </c>
      <c r="D218" s="308">
        <v>9.9000000000000004</v>
      </c>
      <c r="E218" s="308">
        <v>101</v>
      </c>
    </row>
    <row r="219" ht="14.25" customHeight="1">
      <c r="A219" s="307" t="s">
        <v>343</v>
      </c>
      <c r="B219" s="308">
        <v>1.6000000000000001</v>
      </c>
      <c r="C219" s="308">
        <v>10.300000000000001</v>
      </c>
      <c r="D219" s="308">
        <v>6.7999999999999998</v>
      </c>
      <c r="E219" s="308">
        <v>128</v>
      </c>
    </row>
    <row r="220" ht="14.25" customHeight="1">
      <c r="A220" s="307" t="s">
        <v>344</v>
      </c>
      <c r="B220" s="308">
        <v>3.5</v>
      </c>
      <c r="C220" s="308" t="s">
        <v>129</v>
      </c>
      <c r="D220" s="308">
        <v>15</v>
      </c>
      <c r="E220" s="308">
        <v>76</v>
      </c>
    </row>
    <row r="221" ht="14.25" customHeight="1">
      <c r="A221" s="307" t="s">
        <v>345</v>
      </c>
      <c r="B221" s="308">
        <v>2.2000000000000002</v>
      </c>
      <c r="C221" s="308">
        <v>4.9000000000000004</v>
      </c>
      <c r="D221" s="308">
        <v>8.8000000000000007</v>
      </c>
      <c r="E221" s="308">
        <v>90</v>
      </c>
    </row>
    <row r="222" ht="14.25" customHeight="1">
      <c r="A222" s="307" t="s">
        <v>346</v>
      </c>
      <c r="B222" s="308">
        <v>3</v>
      </c>
      <c r="C222" s="308">
        <v>5</v>
      </c>
      <c r="D222" s="308">
        <v>11.800000000000001</v>
      </c>
      <c r="E222" s="308">
        <v>102</v>
      </c>
    </row>
    <row r="223" ht="14.25" customHeight="1">
      <c r="A223" s="307" t="s">
        <v>347</v>
      </c>
      <c r="B223" s="308">
        <v>2.2000000000000002</v>
      </c>
      <c r="C223" s="308">
        <v>5</v>
      </c>
      <c r="D223" s="308">
        <v>8.0999999999999996</v>
      </c>
      <c r="E223" s="308">
        <v>86</v>
      </c>
    </row>
    <row r="224" ht="14.25" customHeight="1">
      <c r="A224" s="307" t="s">
        <v>348</v>
      </c>
      <c r="B224" s="308">
        <v>30.199999999999999</v>
      </c>
      <c r="C224" s="308">
        <v>12.6</v>
      </c>
      <c r="D224" s="308">
        <v>29.300000000000001</v>
      </c>
      <c r="E224" s="308">
        <v>362</v>
      </c>
    </row>
    <row r="225" ht="14.25" customHeight="1">
      <c r="A225" s="307" t="s">
        <v>349</v>
      </c>
      <c r="B225" s="308">
        <v>0.80000000000000004</v>
      </c>
      <c r="C225" s="308">
        <v>0.80000000000000004</v>
      </c>
      <c r="D225" s="308">
        <v>5</v>
      </c>
      <c r="E225" s="308">
        <v>32</v>
      </c>
    </row>
    <row r="226" ht="14.25" customHeight="1">
      <c r="A226" s="307" t="s">
        <v>350</v>
      </c>
      <c r="B226" s="308">
        <v>1.7</v>
      </c>
      <c r="C226" s="308">
        <v>0.29999999999999999</v>
      </c>
      <c r="D226" s="308">
        <v>3.2999999999999998</v>
      </c>
      <c r="E226" s="308">
        <v>21</v>
      </c>
    </row>
    <row r="227" ht="14.25" customHeight="1">
      <c r="A227" s="307" t="s">
        <v>351</v>
      </c>
      <c r="B227" s="308">
        <v>1.7</v>
      </c>
      <c r="C227" s="308">
        <v>0.5</v>
      </c>
      <c r="D227" s="308">
        <v>3.7999999999999998</v>
      </c>
      <c r="E227" s="308">
        <v>23</v>
      </c>
    </row>
    <row r="228" ht="14.25" customHeight="1">
      <c r="A228" s="306" t="s">
        <v>352</v>
      </c>
      <c r="B228" s="302"/>
      <c r="C228" s="302"/>
      <c r="D228" s="302"/>
      <c r="E228" s="303"/>
    </row>
    <row r="229" ht="14.25" customHeight="1">
      <c r="A229" s="307" t="s">
        <v>353</v>
      </c>
      <c r="B229" s="308">
        <v>0.29999999999999999</v>
      </c>
      <c r="C229" s="308" t="s">
        <v>129</v>
      </c>
      <c r="D229" s="308">
        <v>11.5</v>
      </c>
      <c r="E229" s="308">
        <v>48</v>
      </c>
    </row>
    <row r="230" ht="14.25" customHeight="1">
      <c r="A230" s="307" t="s">
        <v>354</v>
      </c>
      <c r="B230" s="308">
        <v>0.69999999999999996</v>
      </c>
      <c r="C230" s="308" t="s">
        <v>129</v>
      </c>
      <c r="D230" s="308">
        <v>9.8000000000000007</v>
      </c>
      <c r="E230" s="308">
        <v>43</v>
      </c>
    </row>
    <row r="231" ht="14.25" customHeight="1">
      <c r="A231" s="307" t="s">
        <v>355</v>
      </c>
      <c r="B231" s="308">
        <v>0.5</v>
      </c>
      <c r="C231" s="308" t="s">
        <v>129</v>
      </c>
      <c r="D231" s="308">
        <v>10.5</v>
      </c>
      <c r="E231" s="308">
        <v>44</v>
      </c>
    </row>
    <row r="232" ht="14.25" customHeight="1">
      <c r="A232" s="307" t="s">
        <v>356</v>
      </c>
      <c r="B232" s="308">
        <v>0.90000000000000002</v>
      </c>
      <c r="C232" s="308" t="s">
        <v>129</v>
      </c>
      <c r="D232" s="308">
        <v>9.1999999999999993</v>
      </c>
      <c r="E232" s="308">
        <v>41</v>
      </c>
    </row>
    <row r="233" ht="14.25" customHeight="1">
      <c r="A233" s="307" t="s">
        <v>357</v>
      </c>
      <c r="B233" s="308">
        <v>1.5</v>
      </c>
      <c r="C233" s="308" t="s">
        <v>129</v>
      </c>
      <c r="D233" s="308">
        <v>8.9000000000000004</v>
      </c>
      <c r="E233" s="308">
        <v>43</v>
      </c>
    </row>
    <row r="234" ht="14.25" customHeight="1">
      <c r="A234" s="307" t="s">
        <v>358</v>
      </c>
      <c r="B234" s="308">
        <v>0.5</v>
      </c>
      <c r="C234" s="308" t="s">
        <v>129</v>
      </c>
      <c r="D234" s="308">
        <v>10.9</v>
      </c>
      <c r="E234" s="308">
        <v>47</v>
      </c>
    </row>
    <row r="235" ht="14.25" customHeight="1">
      <c r="A235" s="307" t="s">
        <v>359</v>
      </c>
      <c r="B235" s="308">
        <v>0.59999999999999998</v>
      </c>
      <c r="C235" s="308" t="s">
        <v>129</v>
      </c>
      <c r="D235" s="308">
        <v>12.6</v>
      </c>
      <c r="E235" s="308">
        <v>54</v>
      </c>
    </row>
    <row r="236" ht="14.25" customHeight="1">
      <c r="A236" s="307" t="s">
        <v>360</v>
      </c>
      <c r="B236" s="308">
        <v>0.29999999999999999</v>
      </c>
      <c r="C236" s="308" t="s">
        <v>129</v>
      </c>
      <c r="D236" s="308">
        <v>8.5999999999999996</v>
      </c>
      <c r="E236" s="308">
        <v>39</v>
      </c>
    </row>
    <row r="237" ht="14.25" customHeight="1">
      <c r="A237" s="307" t="s">
        <v>361</v>
      </c>
      <c r="B237" s="308">
        <v>0.5</v>
      </c>
      <c r="C237" s="308" t="s">
        <v>129</v>
      </c>
      <c r="D237" s="308">
        <v>7.7000000000000002</v>
      </c>
      <c r="E237" s="308">
        <v>33</v>
      </c>
    </row>
    <row r="238" ht="14.25" customHeight="1">
      <c r="A238" s="307" t="s">
        <v>362</v>
      </c>
      <c r="B238" s="308">
        <v>0.59999999999999998</v>
      </c>
      <c r="C238" s="308" t="s">
        <v>129</v>
      </c>
      <c r="D238" s="308">
        <v>9.5999999999999996</v>
      </c>
      <c r="E238" s="308">
        <v>42</v>
      </c>
    </row>
    <row r="239" ht="14.25" customHeight="1">
      <c r="A239" s="307" t="s">
        <v>363</v>
      </c>
      <c r="B239" s="308">
        <v>0.5</v>
      </c>
      <c r="C239" s="308" t="s">
        <v>129</v>
      </c>
      <c r="D239" s="308">
        <v>9.3000000000000007</v>
      </c>
      <c r="E239" s="308">
        <v>40</v>
      </c>
    </row>
    <row r="240" ht="14.25" customHeight="1">
      <c r="A240" s="307" t="s">
        <v>364</v>
      </c>
      <c r="B240" s="308">
        <v>3</v>
      </c>
      <c r="C240" s="308" t="s">
        <v>129</v>
      </c>
      <c r="D240" s="308">
        <v>62</v>
      </c>
      <c r="E240" s="308">
        <v>260</v>
      </c>
    </row>
    <row r="241" ht="14.25" customHeight="1">
      <c r="A241" s="307" t="s">
        <v>365</v>
      </c>
      <c r="B241" s="308">
        <v>5</v>
      </c>
      <c r="C241" s="308" t="s">
        <v>129</v>
      </c>
      <c r="D241" s="308">
        <v>67.5</v>
      </c>
      <c r="E241" s="308">
        <v>290</v>
      </c>
    </row>
    <row r="242" ht="14.25" customHeight="1">
      <c r="A242" s="307" t="s">
        <v>366</v>
      </c>
      <c r="B242" s="308">
        <v>5.2000000000000002</v>
      </c>
      <c r="C242" s="308" t="s">
        <v>129</v>
      </c>
      <c r="D242" s="308">
        <v>65.900000000000006</v>
      </c>
      <c r="E242" s="308">
        <v>284</v>
      </c>
    </row>
    <row r="243" ht="14.25" customHeight="1">
      <c r="A243" s="307" t="s">
        <v>367</v>
      </c>
      <c r="B243" s="308">
        <v>1.8</v>
      </c>
      <c r="C243" s="308" t="s">
        <v>129</v>
      </c>
      <c r="D243" s="308">
        <v>70.900000000000006</v>
      </c>
      <c r="E243" s="308">
        <v>291</v>
      </c>
    </row>
    <row r="244" ht="14.25" customHeight="1">
      <c r="A244" s="307" t="s">
        <v>368</v>
      </c>
      <c r="B244" s="308">
        <v>2.2999999999999998</v>
      </c>
      <c r="C244" s="308" t="s">
        <v>129</v>
      </c>
      <c r="D244" s="308">
        <v>71.200000000000003</v>
      </c>
      <c r="E244" s="308">
        <v>294</v>
      </c>
    </row>
    <row r="245" ht="14.25" customHeight="1">
      <c r="A245" s="307" t="s">
        <v>369</v>
      </c>
      <c r="B245" s="308">
        <v>2.2999999999999998</v>
      </c>
      <c r="C245" s="308" t="s">
        <v>129</v>
      </c>
      <c r="D245" s="308">
        <v>62.100000000000001</v>
      </c>
      <c r="E245" s="308">
        <v>248</v>
      </c>
    </row>
    <row r="246" ht="14.25" customHeight="1">
      <c r="A246" s="307" t="s">
        <v>370</v>
      </c>
      <c r="B246" s="308">
        <v>3</v>
      </c>
      <c r="C246" s="308" t="s">
        <v>129</v>
      </c>
      <c r="D246" s="308">
        <v>68.5</v>
      </c>
      <c r="E246" s="308">
        <v>286</v>
      </c>
    </row>
    <row r="247" ht="14.25" customHeight="1">
      <c r="A247" s="307" t="s">
        <v>371</v>
      </c>
      <c r="B247" s="308">
        <v>2.2999999999999998</v>
      </c>
      <c r="C247" s="308" t="s">
        <v>129</v>
      </c>
      <c r="D247" s="308">
        <v>65.599999999999994</v>
      </c>
      <c r="E247" s="308">
        <v>272</v>
      </c>
    </row>
    <row r="248" ht="14.25" customHeight="1">
      <c r="A248" s="307" t="s">
        <v>372</v>
      </c>
      <c r="B248" s="308">
        <v>3.2000000000000002</v>
      </c>
      <c r="C248" s="308"/>
      <c r="D248" s="308">
        <v>68</v>
      </c>
      <c r="E248" s="308">
        <v>285</v>
      </c>
    </row>
    <row r="249" ht="14.25" customHeight="1">
      <c r="A249" s="307" t="s">
        <v>373</v>
      </c>
      <c r="B249" s="308">
        <v>13.6</v>
      </c>
      <c r="C249" s="308">
        <v>56</v>
      </c>
      <c r="D249" s="308">
        <v>11.699999999999999</v>
      </c>
      <c r="E249" s="308">
        <v>621</v>
      </c>
    </row>
    <row r="250" ht="14.25" customHeight="1">
      <c r="A250" s="307" t="s">
        <v>374</v>
      </c>
      <c r="B250" s="308">
        <v>14.1</v>
      </c>
      <c r="C250" s="308">
        <v>60.799999999999997</v>
      </c>
      <c r="D250" s="308">
        <v>7.7000000000000002</v>
      </c>
      <c r="E250" s="308">
        <v>636</v>
      </c>
    </row>
    <row r="251" ht="14.25" customHeight="1">
      <c r="A251" s="307" t="s">
        <v>375</v>
      </c>
      <c r="B251" s="308">
        <v>16.199999999999999</v>
      </c>
      <c r="C251" s="308">
        <v>60</v>
      </c>
      <c r="D251" s="308">
        <v>12.300000000000001</v>
      </c>
      <c r="E251" s="308">
        <v>654</v>
      </c>
    </row>
    <row r="252" ht="14.25" customHeight="1">
      <c r="A252" s="307" t="s">
        <v>376</v>
      </c>
      <c r="B252" s="308">
        <v>18.199999999999999</v>
      </c>
      <c r="C252" s="308">
        <v>50.5</v>
      </c>
      <c r="D252" s="308">
        <v>11.9</v>
      </c>
      <c r="E252" s="308">
        <v>575</v>
      </c>
    </row>
    <row r="253" ht="14.25" customHeight="1">
      <c r="A253" s="306" t="s">
        <v>377</v>
      </c>
      <c r="B253" s="302"/>
      <c r="C253" s="302"/>
      <c r="D253" s="302"/>
      <c r="E253" s="303"/>
    </row>
    <row r="254" ht="14.25" customHeight="1">
      <c r="A254" s="307" t="s">
        <v>378</v>
      </c>
      <c r="B254" s="308" t="s">
        <v>129</v>
      </c>
      <c r="C254" s="308" t="s">
        <v>129</v>
      </c>
      <c r="D254" s="308">
        <v>14.9</v>
      </c>
      <c r="E254" s="308">
        <v>59</v>
      </c>
    </row>
    <row r="255" ht="14.25" customHeight="1">
      <c r="A255" s="307" t="s">
        <v>379</v>
      </c>
      <c r="B255" s="308">
        <v>3.5</v>
      </c>
      <c r="C255" s="308">
        <v>3.6000000000000001</v>
      </c>
      <c r="D255" s="308">
        <v>19.600000000000001</v>
      </c>
      <c r="E255" s="308">
        <v>116</v>
      </c>
    </row>
    <row r="256" ht="14.25" customHeight="1">
      <c r="A256" s="307" t="s">
        <v>380</v>
      </c>
      <c r="B256" s="308">
        <v>3.3999999999999999</v>
      </c>
      <c r="C256" s="308">
        <v>3.3999999999999999</v>
      </c>
      <c r="D256" s="308">
        <v>2.6000000000000001</v>
      </c>
      <c r="E256" s="308">
        <v>54</v>
      </c>
    </row>
    <row r="257" ht="14.25" customHeight="1">
      <c r="A257" s="307" t="s">
        <v>381</v>
      </c>
      <c r="B257" s="308">
        <v>3.5</v>
      </c>
      <c r="C257" s="308">
        <v>3.6000000000000001</v>
      </c>
      <c r="D257" s="308">
        <v>4.7000000000000002</v>
      </c>
      <c r="E257" s="308">
        <v>66</v>
      </c>
    </row>
    <row r="258" ht="14.25" customHeight="1">
      <c r="A258" s="307" t="s">
        <v>382</v>
      </c>
      <c r="B258" s="308">
        <v>5.4000000000000004</v>
      </c>
      <c r="C258" s="308">
        <v>5.7000000000000002</v>
      </c>
      <c r="D258" s="308">
        <v>32.799999999999997</v>
      </c>
      <c r="E258" s="308">
        <v>203</v>
      </c>
    </row>
    <row r="259" ht="14.25" customHeight="1">
      <c r="A259" s="307" t="s">
        <v>383</v>
      </c>
      <c r="B259" s="308">
        <v>0.20000000000000001</v>
      </c>
      <c r="C259" s="308" t="s">
        <v>129</v>
      </c>
      <c r="D259" s="308">
        <v>17.300000000000001</v>
      </c>
      <c r="E259" s="308">
        <v>70</v>
      </c>
    </row>
    <row r="260" ht="14.25" customHeight="1">
      <c r="A260" s="307" t="s">
        <v>384</v>
      </c>
      <c r="B260" s="308">
        <v>3</v>
      </c>
      <c r="C260" s="308">
        <v>3.2000000000000002</v>
      </c>
      <c r="D260" s="309">
        <v>41473</v>
      </c>
      <c r="E260" s="308">
        <v>118</v>
      </c>
    </row>
    <row r="261" ht="14.25" customHeight="1">
      <c r="A261" s="307" t="s">
        <v>385</v>
      </c>
      <c r="B261" s="308">
        <v>0.59999999999999998</v>
      </c>
      <c r="C261" s="308" t="s">
        <v>129</v>
      </c>
      <c r="D261" s="309">
        <v>41295</v>
      </c>
      <c r="E261" s="308">
        <v>85</v>
      </c>
    </row>
    <row r="262" ht="14.25" customHeight="1">
      <c r="A262" s="307" t="s">
        <v>386</v>
      </c>
      <c r="B262" s="308">
        <v>0.40000000000000002</v>
      </c>
      <c r="C262" s="308" t="s">
        <v>129</v>
      </c>
      <c r="D262" s="308">
        <v>20</v>
      </c>
      <c r="E262" s="308">
        <v>82</v>
      </c>
    </row>
    <row r="263" ht="14.25" customHeight="1">
      <c r="A263" s="307" t="s">
        <v>387</v>
      </c>
      <c r="B263" s="308">
        <v>0.90000000000000002</v>
      </c>
      <c r="C263" s="308" t="s">
        <v>129</v>
      </c>
      <c r="D263" s="308">
        <v>3.1000000000000001</v>
      </c>
      <c r="E263" s="308">
        <v>16</v>
      </c>
    </row>
    <row r="264" ht="14.25" customHeight="1">
      <c r="A264" s="307" t="s">
        <v>388</v>
      </c>
      <c r="B264" s="308">
        <v>0.29999999999999999</v>
      </c>
      <c r="C264" s="308" t="s">
        <v>129</v>
      </c>
      <c r="D264" s="308">
        <v>10.6</v>
      </c>
      <c r="E264" s="308">
        <v>44</v>
      </c>
    </row>
    <row r="265" ht="14.25" customHeight="1">
      <c r="A265" s="307" t="s">
        <v>389</v>
      </c>
      <c r="B265" s="308">
        <v>0.40000000000000002</v>
      </c>
      <c r="C265" s="308" t="s">
        <v>129</v>
      </c>
      <c r="D265" s="308">
        <v>18.199999999999999</v>
      </c>
      <c r="E265" s="308">
        <v>74</v>
      </c>
    </row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54:E154"/>
    <mergeCell ref="A168:E168"/>
    <mergeCell ref="A197:E197"/>
    <mergeCell ref="A228:E228"/>
    <mergeCell ref="A253:E253"/>
    <mergeCell ref="A1:A2"/>
    <mergeCell ref="B1:D1"/>
    <mergeCell ref="E1:E2"/>
    <mergeCell ref="A3:E3"/>
    <mergeCell ref="A19:E19"/>
    <mergeCell ref="A64:E64"/>
    <mergeCell ref="A106:E106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</cp:coreProperties>
</file>