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rtne\Downloads\"/>
    </mc:Choice>
  </mc:AlternateContent>
  <xr:revisionPtr revIDLastSave="0" documentId="13_ncr:20001_{1D21D747-B519-4901-B7AF-CB7AE5A7149B}" xr6:coauthVersionLast="47" xr6:coauthVersionMax="47" xr10:uidLastSave="{00000000-0000-0000-0000-000000000000}"/>
  <bookViews>
    <workbookView xWindow="-110" yWindow="-110" windowWidth="25820" windowHeight="15500" firstSheet="14" activeTab="14" xr2:uid="{00000000-000D-0000-FFFF-FFFF00000000}"/>
  </bookViews>
  <sheets>
    <sheet name="30-31 Снаряжение" sheetId="10" state="hidden" r:id="rId1"/>
    <sheet name="Казна" sheetId="11" state="hidden" r:id="rId2"/>
    <sheet name="Ремнабор 30-31" sheetId="13" state="hidden" r:id="rId3"/>
    <sheet name="СБ 30.03.2024 - День 1" sheetId="14" state="hidden" r:id="rId4"/>
    <sheet name="ВС 31.03.2024 - День 2" sheetId="15" state="hidden" r:id="rId5"/>
    <sheet name="Список на закупку 30-31.03.2024" sheetId="16" state="hidden" r:id="rId6"/>
    <sheet name="Раскладка 6-7 апреля" sheetId="17" state="hidden" r:id="rId7"/>
    <sheet name="Список на закупку 6-7.04.2024" sheetId="18" state="hidden" r:id="rId8"/>
    <sheet name="Ремнабор 6-7 апреля" sheetId="19" state="hidden" r:id="rId9"/>
    <sheet name="Аптечка 6-7 апреля" sheetId="21" state="hidden" r:id="rId10"/>
    <sheet name="Снаряжение 6-7 апреля" sheetId="23" state="hidden" r:id="rId11"/>
    <sheet name="Раскладка 13-14.04.2024" sheetId="25" state="hidden" r:id="rId12"/>
    <sheet name="Список на закупку 13-14.04.2024" sheetId="26" state="hidden" r:id="rId13"/>
    <sheet name="Снаряжение 13-14 апреля" sheetId="27" state="hidden" r:id="rId14"/>
    <sheet name="Снаряжение Поход" sheetId="28" r:id="rId15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" i="28" l="1"/>
  <c r="B50" i="28"/>
  <c r="B49" i="28"/>
  <c r="B48" i="28"/>
  <c r="B47" i="28"/>
  <c r="B46" i="28"/>
  <c r="B45" i="28"/>
  <c r="B44" i="28"/>
  <c r="B23" i="28"/>
  <c r="B22" i="28"/>
  <c r="B21" i="28"/>
  <c r="B42" i="28" s="1"/>
  <c r="E42" i="28" s="1"/>
  <c r="C31" i="27"/>
  <c r="B31" i="27"/>
  <c r="C30" i="27"/>
  <c r="B30" i="27"/>
  <c r="C29" i="27"/>
  <c r="B29" i="27"/>
  <c r="C28" i="27"/>
  <c r="B28" i="27"/>
  <c r="C27" i="27"/>
  <c r="C26" i="27"/>
  <c r="B26" i="27"/>
  <c r="C25" i="27"/>
  <c r="B25" i="27"/>
  <c r="C24" i="27"/>
  <c r="C32" i="27" s="1"/>
  <c r="B24" i="27"/>
  <c r="B23" i="27"/>
  <c r="B13" i="27"/>
  <c r="B21" i="27" s="1"/>
  <c r="C21" i="27" s="1"/>
  <c r="B31" i="26"/>
  <c r="B30" i="26"/>
  <c r="B29" i="26"/>
  <c r="B28" i="26"/>
  <c r="B27" i="26"/>
  <c r="C34" i="25"/>
  <c r="C33" i="25"/>
  <c r="C32" i="25"/>
  <c r="C31" i="25"/>
  <c r="C28" i="25"/>
  <c r="C27" i="25"/>
  <c r="C26" i="25"/>
  <c r="C25" i="25"/>
  <c r="C24" i="25"/>
  <c r="C23" i="25"/>
  <c r="C22" i="25"/>
  <c r="C21" i="25"/>
  <c r="C18" i="25"/>
  <c r="C17" i="25"/>
  <c r="C16" i="25"/>
  <c r="C15" i="25"/>
  <c r="C14" i="25"/>
  <c r="C13" i="25"/>
  <c r="C12" i="25"/>
  <c r="C11" i="25"/>
  <c r="C8" i="25"/>
  <c r="C7" i="25"/>
  <c r="C6" i="25"/>
  <c r="C5" i="25"/>
  <c r="D50" i="23"/>
  <c r="C50" i="23"/>
  <c r="B50" i="23"/>
  <c r="D49" i="23"/>
  <c r="C49" i="23"/>
  <c r="B49" i="23"/>
  <c r="D48" i="23"/>
  <c r="C48" i="23"/>
  <c r="B48" i="23"/>
  <c r="D47" i="23"/>
  <c r="C47" i="23"/>
  <c r="B47" i="23"/>
  <c r="D46" i="23"/>
  <c r="C46" i="23"/>
  <c r="B46" i="23"/>
  <c r="D45" i="23"/>
  <c r="C45" i="23"/>
  <c r="B45" i="23"/>
  <c r="D44" i="23"/>
  <c r="C44" i="23"/>
  <c r="B44" i="23"/>
  <c r="D43" i="23"/>
  <c r="C43" i="23"/>
  <c r="B43" i="23"/>
  <c r="D42" i="23"/>
  <c r="C42" i="23"/>
  <c r="B42" i="23"/>
  <c r="B21" i="23"/>
  <c r="B40" i="23" s="1"/>
  <c r="C40" i="23" s="1"/>
  <c r="O3" i="19"/>
  <c r="K3" i="19"/>
  <c r="J3" i="19"/>
  <c r="G3" i="19"/>
  <c r="F3" i="19"/>
  <c r="E3" i="19"/>
  <c r="C29" i="18"/>
  <c r="C28" i="18"/>
  <c r="C27" i="18"/>
  <c r="C22" i="18"/>
  <c r="C21" i="18"/>
  <c r="C20" i="18"/>
  <c r="C19" i="18"/>
  <c r="C18" i="18"/>
  <c r="C30" i="18" s="1"/>
  <c r="C17" i="18"/>
  <c r="C16" i="18"/>
  <c r="C34" i="18" s="1"/>
  <c r="C13" i="18"/>
  <c r="C12" i="18"/>
  <c r="C11" i="18"/>
  <c r="C10" i="18"/>
  <c r="C9" i="18"/>
  <c r="C32" i="18" s="1"/>
  <c r="C6" i="18"/>
  <c r="C33" i="18" s="1"/>
  <c r="C5" i="18"/>
  <c r="C31" i="18" s="1"/>
  <c r="C4" i="18"/>
  <c r="C3" i="18"/>
  <c r="C26" i="18" s="1"/>
  <c r="C34" i="17"/>
  <c r="C33" i="17"/>
  <c r="C32" i="17"/>
  <c r="C31" i="17"/>
  <c r="C28" i="17"/>
  <c r="C27" i="17"/>
  <c r="C26" i="17"/>
  <c r="C25" i="17"/>
  <c r="C24" i="17"/>
  <c r="C23" i="17"/>
  <c r="C22" i="17"/>
  <c r="C21" i="17"/>
  <c r="C20" i="17"/>
  <c r="C17" i="17"/>
  <c r="C16" i="17"/>
  <c r="C15" i="17"/>
  <c r="C14" i="17"/>
  <c r="C13" i="17"/>
  <c r="C12" i="17"/>
  <c r="C11" i="17"/>
  <c r="C10" i="17"/>
  <c r="C9" i="17"/>
  <c r="C6" i="17"/>
  <c r="C5" i="17"/>
  <c r="C4" i="17"/>
  <c r="C3" i="17"/>
  <c r="C19" i="15"/>
  <c r="C18" i="15"/>
  <c r="C17" i="15"/>
  <c r="C16" i="15"/>
  <c r="C15" i="15"/>
  <c r="C12" i="15"/>
  <c r="C11" i="15"/>
  <c r="C10" i="15"/>
  <c r="C9" i="15"/>
  <c r="C8" i="15"/>
  <c r="C7" i="15"/>
  <c r="C6" i="15"/>
  <c r="C5" i="15"/>
  <c r="C4" i="15"/>
  <c r="C19" i="14"/>
  <c r="C18" i="14"/>
  <c r="C17" i="14"/>
  <c r="C16" i="14"/>
  <c r="C15" i="14"/>
  <c r="C14" i="14"/>
  <c r="C13" i="14"/>
  <c r="C12" i="14"/>
  <c r="C11" i="14"/>
  <c r="C8" i="14"/>
  <c r="C7" i="14"/>
  <c r="C6" i="14"/>
  <c r="C5" i="14"/>
  <c r="C4" i="14"/>
  <c r="K3" i="13"/>
  <c r="J3" i="13"/>
  <c r="G3" i="13"/>
  <c r="F3" i="13"/>
  <c r="E3" i="13"/>
  <c r="L16" i="11"/>
  <c r="L15" i="11"/>
  <c r="J14" i="11"/>
  <c r="H14" i="11"/>
  <c r="F14" i="11"/>
  <c r="C14" i="11"/>
  <c r="L12" i="11"/>
  <c r="L11" i="11"/>
  <c r="L10" i="11"/>
  <c r="L9" i="11"/>
  <c r="L8" i="11"/>
  <c r="K8" i="11"/>
  <c r="K10" i="11" s="1"/>
  <c r="M10" i="11" s="1"/>
  <c r="L7" i="11"/>
  <c r="N7" i="11" s="1"/>
  <c r="K7" i="11"/>
  <c r="D45" i="10"/>
  <c r="C45" i="10"/>
  <c r="B45" i="10"/>
  <c r="D44" i="10"/>
  <c r="C44" i="10"/>
  <c r="B44" i="10"/>
  <c r="D43" i="10"/>
  <c r="C43" i="10"/>
  <c r="B43" i="10"/>
  <c r="D42" i="10"/>
  <c r="C42" i="10"/>
  <c r="B42" i="10"/>
  <c r="D41" i="10"/>
  <c r="C41" i="10"/>
  <c r="B41" i="10"/>
  <c r="D40" i="10"/>
  <c r="C40" i="10"/>
  <c r="B40" i="10"/>
  <c r="D39" i="10"/>
  <c r="C39" i="10"/>
  <c r="B39" i="10"/>
  <c r="D38" i="10"/>
  <c r="C38" i="10"/>
  <c r="B38" i="10"/>
  <c r="D37" i="10"/>
  <c r="C37" i="10"/>
  <c r="B37" i="10"/>
  <c r="B35" i="10"/>
  <c r="D46" i="10" l="1"/>
  <c r="C51" i="23"/>
  <c r="D51" i="23"/>
  <c r="B51" i="23"/>
  <c r="B46" i="10"/>
  <c r="C46" i="10"/>
  <c r="B52" i="28"/>
  <c r="P6" i="11"/>
  <c r="P7" i="11"/>
  <c r="P8" i="11"/>
  <c r="M8" i="11"/>
  <c r="N8" i="11"/>
  <c r="K9" i="11"/>
  <c r="M9" i="11" s="1"/>
  <c r="B27" i="27"/>
  <c r="B32" i="27" s="1"/>
  <c r="M7" i="11"/>
  <c r="P9" i="11" l="1"/>
  <c r="B13" i="11" s="1"/>
  <c r="G13" i="11"/>
  <c r="G14" i="11" s="1"/>
  <c r="D13" i="11"/>
  <c r="D14" i="11" s="1"/>
  <c r="E13" i="11"/>
  <c r="E14" i="11" s="1"/>
  <c r="I13" i="11"/>
  <c r="I14" i="11" s="1"/>
  <c r="B14" i="11" l="1"/>
  <c r="L13" i="11"/>
  <c r="K13" i="11"/>
  <c r="L14" i="11" l="1"/>
  <c r="K14" i="11"/>
</calcChain>
</file>

<file path=xl/sharedStrings.xml><?xml version="1.0" encoding="utf-8"?>
<sst xmlns="http://schemas.openxmlformats.org/spreadsheetml/2006/main" count="1804" uniqueCount="451">
  <si>
    <t>Парамошин Дмитрий Владимирович</t>
  </si>
  <si>
    <t>нет</t>
  </si>
  <si>
    <t>Шокуров Александр Сергеевич</t>
  </si>
  <si>
    <t>Романов Александр Сергеевич</t>
  </si>
  <si>
    <t>Митревска Магдалена</t>
  </si>
  <si>
    <t>Кочкурова Юлия Петровна</t>
  </si>
  <si>
    <t>Недбайло Артем Борисович</t>
  </si>
  <si>
    <t xml:space="preserve">Симутин Сергей Романович </t>
  </si>
  <si>
    <t>Шестакова Светлана Игоревна</t>
  </si>
  <si>
    <t>Забровская Виктория</t>
  </si>
  <si>
    <t xml:space="preserve"> +</t>
  </si>
  <si>
    <t>Запасная камера</t>
  </si>
  <si>
    <t>Тормозные колодки</t>
  </si>
  <si>
    <t>желательно 2 комплекта</t>
  </si>
  <si>
    <t>Петух</t>
  </si>
  <si>
    <t>Спицы</t>
  </si>
  <si>
    <t>По нескольку штук, передние и задние (с 2 сторон) могут различаться по длинне</t>
  </si>
  <si>
    <t>27,5'</t>
  </si>
  <si>
    <t>Задний переключатель</t>
  </si>
  <si>
    <t>Наименование</t>
  </si>
  <si>
    <t>Количество</t>
  </si>
  <si>
    <t>вес</t>
  </si>
  <si>
    <t>Вит</t>
  </si>
  <si>
    <t>Разводной ключ до 35мм</t>
  </si>
  <si>
    <t>Пассатижи</t>
  </si>
  <si>
    <t>3 шт.</t>
  </si>
  <si>
    <t>Наждачная бумага</t>
  </si>
  <si>
    <t>Андрей</t>
  </si>
  <si>
    <t>1 шт</t>
  </si>
  <si>
    <t>Манетка правая</t>
  </si>
  <si>
    <t>Проволка толстая/тонкая</t>
  </si>
  <si>
    <t>3м*2 мм, 10м*0,8 мм</t>
  </si>
  <si>
    <t>Стяжки пластиковые</t>
  </si>
  <si>
    <t>30 шт.</t>
  </si>
  <si>
    <t>Хомуты стяжные стальные (8-12, 12-20, 20-32)</t>
  </si>
  <si>
    <t>по 5 шт. каждого</t>
  </si>
  <si>
    <t>Тросик переключателя</t>
  </si>
  <si>
    <t>Рубашка переключателя</t>
  </si>
  <si>
    <t>3 м</t>
  </si>
  <si>
    <t>Концевик рубашки</t>
  </si>
  <si>
    <t>10 шт.</t>
  </si>
  <si>
    <t>Концевик троса</t>
  </si>
  <si>
    <t>4 шт.</t>
  </si>
  <si>
    <t>1 шт.</t>
  </si>
  <si>
    <t>Перчатки</t>
  </si>
  <si>
    <t>Армированный скотч</t>
  </si>
  <si>
    <t>Изолента</t>
  </si>
  <si>
    <t xml:space="preserve">Аптечка экстреннной помощи + перевязка
</t>
  </si>
  <si>
    <t xml:space="preserve">Недбайло Артем </t>
  </si>
  <si>
    <t>Симутин Сергей</t>
  </si>
  <si>
    <t>Как используется?</t>
  </si>
  <si>
    <t>100 мл</t>
  </si>
  <si>
    <t>Бинт 7*14 см</t>
  </si>
  <si>
    <t xml:space="preserve"> + по 1 шт в личной аптечке</t>
  </si>
  <si>
    <t>Салфетки стерильные</t>
  </si>
  <si>
    <t>Спиртовые салфетки</t>
  </si>
  <si>
    <t>5 шт.</t>
  </si>
  <si>
    <t xml:space="preserve"> + по 3 шт. в личной аптечке</t>
  </si>
  <si>
    <t>Пластырь бактерицидный</t>
  </si>
  <si>
    <t>20 шт.</t>
  </si>
  <si>
    <t xml:space="preserve"> + по 5 шт. в личной аптечке</t>
  </si>
  <si>
    <t>Пластырь квадратный для ран</t>
  </si>
  <si>
    <t>3 пары</t>
  </si>
  <si>
    <t xml:space="preserve"> + по 1 паре в личной аптечке</t>
  </si>
  <si>
    <t>Бинт эластичный</t>
  </si>
  <si>
    <t>Салфетки Активекс</t>
  </si>
  <si>
    <t>Ватные диски</t>
  </si>
  <si>
    <t>есть</t>
  </si>
  <si>
    <t>Ватные палочки</t>
  </si>
  <si>
    <t>Общественная аптечка</t>
  </si>
  <si>
    <t>Препарат</t>
  </si>
  <si>
    <t>Применение</t>
  </si>
  <si>
    <t>I. Обезболивающее (анальгетики)</t>
  </si>
  <si>
    <t>20 таб.</t>
  </si>
  <si>
    <t>10 таб.</t>
  </si>
  <si>
    <t>Кетонал</t>
  </si>
  <si>
    <t>1 тюб.</t>
  </si>
  <si>
    <t>II. Антисептики</t>
  </si>
  <si>
    <t>Йод</t>
  </si>
  <si>
    <t>1 пуз.</t>
  </si>
  <si>
    <t>Зеленка (карандаш)</t>
  </si>
  <si>
    <t>Для обработки краев раны (обеззараживает, образует корочку, высушивает) (на открытую рану не наносим, за исключением мелких царапин и ссадин). Можно останавливать носовое кровотечение: ввести в нос смоченные тампоны.</t>
  </si>
  <si>
    <t>III. Ранозаживляющие</t>
  </si>
  <si>
    <t>Левомеколь (мазь)</t>
  </si>
  <si>
    <t>Препаратом пропитывают стерильные марлевые салфетки, которыми рыхло заполняют рану. НЕЛЬЗЯ при гиперчувствительности.</t>
  </si>
  <si>
    <t>IV. Противоаллергические</t>
  </si>
  <si>
    <t>Супрастин</t>
  </si>
  <si>
    <t>25 мг (1 таб.) 3-4 раза/сут (75-100 мг/сут). НЕЛЬЗЯ при индивид. неперен. комп.</t>
  </si>
  <si>
    <t>V. Жаропонижающее/простуда и т.д.</t>
  </si>
  <si>
    <t>Парацетамол</t>
  </si>
  <si>
    <t>в разовой дозе 500 мг, кратность приема - до 4 раз/сут. Противопоказания:
хронический алкоголизм, повышенная чувствительность к парацетамолу.</t>
  </si>
  <si>
    <t>Тизин</t>
  </si>
  <si>
    <t>2-3 впрыск./ 2-3 р/сут.</t>
  </si>
  <si>
    <t>Стрепсилс леденцы</t>
  </si>
  <si>
    <t>VI. Противовоспалительное (рот, уши, глаза, рот)</t>
  </si>
  <si>
    <t>Ацикловир</t>
  </si>
  <si>
    <t>1 пуз</t>
  </si>
  <si>
    <t>VII. ЖКТ</t>
  </si>
  <si>
    <t>Фильтрум- сти + уголь активированный</t>
  </si>
  <si>
    <t>40 таб.</t>
  </si>
  <si>
    <t>2-3 таб. 3-4 раза/сут.</t>
  </si>
  <si>
    <t>Смекта</t>
  </si>
  <si>
    <t>16 пак.</t>
  </si>
  <si>
    <t>рвота, тошнота, диарея</t>
  </si>
  <si>
    <t>10 пак.</t>
  </si>
  <si>
    <t>VIII. Антибиотики</t>
  </si>
  <si>
    <t>Левомицетин</t>
  </si>
  <si>
    <t>Противомикробный препарат широкого спектра действия для лечения инфекций ЖКТ. По 200 мг 4 раза/сут, суточная доза - 800 мг. Продолжительность терапии не должна превышать 7 дней.</t>
  </si>
  <si>
    <t>IX. Ожоги</t>
  </si>
  <si>
    <t>Пантенол</t>
  </si>
  <si>
    <t>X. Противовоспалительное наружное</t>
  </si>
  <si>
    <t>XI. Инструменты</t>
  </si>
  <si>
    <t xml:space="preserve">Градусник </t>
  </si>
  <si>
    <t>Ножницы</t>
  </si>
  <si>
    <t>Клещедер</t>
  </si>
  <si>
    <t>Прочее</t>
  </si>
  <si>
    <t>Аскорбинка</t>
  </si>
  <si>
    <t>Валидол</t>
  </si>
  <si>
    <t>Вес на человека</t>
  </si>
  <si>
    <t>лагерь</t>
  </si>
  <si>
    <t>~3,8кг (3-4 местная с 2 тамбурами) Tramp Mountain 3</t>
  </si>
  <si>
    <t>1,9 кг, двойка с одним тамбуром</t>
  </si>
  <si>
    <t>2ка, вес 2 кг</t>
  </si>
  <si>
    <t>пила</t>
  </si>
  <si>
    <t xml:space="preserve">Ножовка </t>
  </si>
  <si>
    <t>сучкорез, 300 гр</t>
  </si>
  <si>
    <t>сучкорез</t>
  </si>
  <si>
    <t>топор</t>
  </si>
  <si>
    <t>fiskars x10, 1 кг</t>
  </si>
  <si>
    <t>аптечка групповая</t>
  </si>
  <si>
    <t>рем набор групповой</t>
  </si>
  <si>
    <t>собирается</t>
  </si>
  <si>
    <t>garmin Oregon 300</t>
  </si>
  <si>
    <t>пока не приехал)</t>
  </si>
  <si>
    <t>Есть</t>
  </si>
  <si>
    <t>батарейки для навигатора</t>
  </si>
  <si>
    <t xml:space="preserve">есть, 4 комплекта аккумуляторов </t>
  </si>
  <si>
    <t>mi 4K+</t>
  </si>
  <si>
    <t>GoPro7</t>
  </si>
  <si>
    <t>аккумы/зарядка для видеокамеры</t>
  </si>
  <si>
    <t>есть, 2 шт</t>
  </si>
  <si>
    <t>3 аккума</t>
  </si>
  <si>
    <t>фотоаппарат + объектив</t>
  </si>
  <si>
    <t>pentax k5, 18-55</t>
  </si>
  <si>
    <t>Canon 550D, 18-135, 1400 гр</t>
  </si>
  <si>
    <t>аккумуляторы для фото</t>
  </si>
  <si>
    <t>есть 3шт.</t>
  </si>
  <si>
    <t>диктофон для хронометриста</t>
  </si>
  <si>
    <t>только телефон</t>
  </si>
  <si>
    <t>20000, 30000 мА</t>
  </si>
  <si>
    <t>20000, старый 30000</t>
  </si>
  <si>
    <t>10000 (250 гр), 30000 (500 гр)</t>
  </si>
  <si>
    <t>Есть на 20000, 500 гр</t>
  </si>
  <si>
    <t>Термометр (уличный)</t>
  </si>
  <si>
    <t>Безмен</t>
  </si>
  <si>
    <t>есть, электронные</t>
  </si>
  <si>
    <t>Участники</t>
  </si>
  <si>
    <r>
      <rPr>
        <b/>
        <sz val="11"/>
        <color theme="1"/>
        <rFont val="&quot;Times New Roman&quot;"/>
      </rPr>
      <t>наименование</t>
    </r>
    <r>
      <rPr>
        <b/>
        <sz val="13"/>
        <color rgb="FFFF0000"/>
        <rFont val="&quot;Times New Roman&quot;"/>
      </rPr>
      <t xml:space="preserve"> (обязательно указываем вес!!!!)</t>
    </r>
  </si>
  <si>
    <t>Вес</t>
  </si>
  <si>
    <t>Кто владелец</t>
  </si>
  <si>
    <t>Кто везёт день 1</t>
  </si>
  <si>
    <t>Кто везёт день 2
(вар 1)</t>
  </si>
  <si>
    <t>Кто везёт день 2 
(вар 2)</t>
  </si>
  <si>
    <t>палатка 1 Часть 1 (4ка с 2 тамбурами)</t>
  </si>
  <si>
    <t>Шокуров Саша</t>
  </si>
  <si>
    <t>3,8 кг, на 2-3 человек, ladoga normal</t>
  </si>
  <si>
    <t>2шка-2кг</t>
  </si>
  <si>
    <t>палатка 1 Часть 2 (4ка с 2 тамбурами)</t>
  </si>
  <si>
    <t>Кочкурова Юля</t>
  </si>
  <si>
    <t>палатка 2 Часть 1 (2ка с одним тамбуром)</t>
  </si>
  <si>
    <t>Шестакова Света</t>
  </si>
  <si>
    <t>палатка 2 Часть 2 (2ка с одним тамбуром)</t>
  </si>
  <si>
    <t>Парамошин Дима</t>
  </si>
  <si>
    <t>палатка 3 Часть 1 (2ка с двумя тамбурами)</t>
  </si>
  <si>
    <t>Забровская Вика</t>
  </si>
  <si>
    <t>палатка 3 Часть 2 (2ка с двумя тамбурами)</t>
  </si>
  <si>
    <t>тент 2*3</t>
  </si>
  <si>
    <t>2*3 м терпаулинг 400 грамм</t>
  </si>
  <si>
    <t>лучковая 610мм, 700 грамм</t>
  </si>
  <si>
    <t>кан 1 (4 литра)</t>
  </si>
  <si>
    <t>Митревска Магда</t>
  </si>
  <si>
    <t>4 литра</t>
  </si>
  <si>
    <t>кан 2 (6 литров)</t>
  </si>
  <si>
    <t>6 литров</t>
  </si>
  <si>
    <t>костровой тросик</t>
  </si>
  <si>
    <t>есть  400 гр</t>
  </si>
  <si>
    <t>лопата 1</t>
  </si>
  <si>
    <t>Недбайло Артем</t>
  </si>
  <si>
    <t>Романов Саша</t>
  </si>
  <si>
    <t>лопата 2</t>
  </si>
  <si>
    <t>кухня (нож, доска, половник, шуршик, скатерть, варежка костровая, пакеты мусорные, спички/зажигалка, антисептик, влаж.салфетки, сотч)</t>
  </si>
  <si>
    <t>хоз. Набор (скотч армированный, ножницы, нитки, иголки, стропа, куски ткани)</t>
  </si>
  <si>
    <t>рем набор групповой часть 1</t>
  </si>
  <si>
    <t>рем набор групповой часть 2</t>
  </si>
  <si>
    <t>навигатор garmin Oregon 300</t>
  </si>
  <si>
    <t>замком для велосипедного тросика</t>
  </si>
  <si>
    <t>замок ВЗЯТЬ 50 гр</t>
  </si>
  <si>
    <t>видеокамера GoPro7</t>
  </si>
  <si>
    <t>sony nex5, 18-55, 750 грамм</t>
  </si>
  <si>
    <t>есть 3 шт, 120 грамм</t>
  </si>
  <si>
    <t>Электричество (power bank) на 10 000</t>
  </si>
  <si>
    <t>15 580</t>
  </si>
  <si>
    <t>Итого:</t>
  </si>
  <si>
    <t>День 1</t>
  </si>
  <si>
    <t>День 2 (вар 1)</t>
  </si>
  <si>
    <t>День 2 (вар 2)</t>
  </si>
  <si>
    <t>Кол-во участников на прием пищи</t>
  </si>
  <si>
    <t>Всего на прием пищи</t>
  </si>
  <si>
    <t>На участника</t>
  </si>
  <si>
    <t>на прием</t>
  </si>
  <si>
    <t>на человека а прием</t>
  </si>
  <si>
    <t>Куда перевести (номер)</t>
  </si>
  <si>
    <t>8(916)414-47-23</t>
  </si>
  <si>
    <t>Куда перевести (банк)</t>
  </si>
  <si>
    <t>Сбер</t>
  </si>
  <si>
    <t>Тинек, Сбер</t>
  </si>
  <si>
    <t>Заезжает</t>
  </si>
  <si>
    <t>с утра вс</t>
  </si>
  <si>
    <t>Не было</t>
  </si>
  <si>
    <t>с утра сб</t>
  </si>
  <si>
    <t xml:space="preserve">Не было </t>
  </si>
  <si>
    <t>Статья расхода</t>
  </si>
  <si>
    <t>обед</t>
  </si>
  <si>
    <t>Потратил</t>
  </si>
  <si>
    <t>ужин</t>
  </si>
  <si>
    <t>завтрак</t>
  </si>
  <si>
    <t>Кол-во приемов</t>
  </si>
  <si>
    <t>Норма</t>
  </si>
  <si>
    <t>Должен</t>
  </si>
  <si>
    <t>Переводит</t>
  </si>
  <si>
    <t>296 Диме</t>
  </si>
  <si>
    <t xml:space="preserve">118 Артему </t>
  </si>
  <si>
    <t>243 Артему</t>
  </si>
  <si>
    <t>222 Вике</t>
  </si>
  <si>
    <t>Владелец</t>
  </si>
  <si>
    <t>Облегчённый ремкомплект</t>
  </si>
  <si>
    <t>Личка /Допка /Неучтенка</t>
  </si>
  <si>
    <t>Примерный вес*</t>
  </si>
  <si>
    <t>Набор инстурмента:</t>
  </si>
  <si>
    <t>Шокуров</t>
  </si>
  <si>
    <t>Крестовая отвертка</t>
  </si>
  <si>
    <t>Ручка-манометр</t>
  </si>
  <si>
    <t>Ключ с центральным валом</t>
  </si>
  <si>
    <t>Съемник для шатунов</t>
  </si>
  <si>
    <t>Торцевая сменная втулка 8/9/10</t>
  </si>
  <si>
    <t>Комплект для ремонта камеры</t>
  </si>
  <si>
    <t>Набор шестигранников 2/2,5/3/4/5/6</t>
  </si>
  <si>
    <t>Монтажки</t>
  </si>
  <si>
    <t>Выжимка для цепи</t>
  </si>
  <si>
    <t>Ключ универсальный Г-образный с адаптерами</t>
  </si>
  <si>
    <t>Съемник маховика велосипеда</t>
  </si>
  <si>
    <t>Ключ велосипедный (для снятия каретки стопорного кольца)</t>
  </si>
  <si>
    <t>Съемник центрального вала</t>
  </si>
  <si>
    <t>Спицевой ключ 10/11/12/13/14/14/15/16</t>
  </si>
  <si>
    <t>Ключ для снятия кассеты</t>
  </si>
  <si>
    <t>Шестигранный ключ 8 с переходником</t>
  </si>
  <si>
    <t>Гаечный ключ 30/32/36/40</t>
  </si>
  <si>
    <t>Ключи для снятия ступицы 13/14/15/16</t>
  </si>
  <si>
    <t>Ключ педальный 15/16/17</t>
  </si>
  <si>
    <t>Компоненты велосипеда</t>
  </si>
  <si>
    <t>Комплект эксцентриков</t>
  </si>
  <si>
    <t>Педали пара</t>
  </si>
  <si>
    <t>Седло карбоновое</t>
  </si>
  <si>
    <t>Дисковый тормоз задний (полный комплект с тросом, собранный)</t>
  </si>
  <si>
    <t>Ротор 160/180</t>
  </si>
  <si>
    <t>Руль</t>
  </si>
  <si>
    <t>Вынос руля</t>
  </si>
  <si>
    <t xml:space="preserve">Покрышки:	</t>
  </si>
  <si>
    <t>26'</t>
  </si>
  <si>
    <t>29'</t>
  </si>
  <si>
    <t>Комплект педалей (пара)</t>
  </si>
  <si>
    <t>Смазка и другая жидкость</t>
  </si>
  <si>
    <t>Минералка для прокачки тормозной системы</t>
  </si>
  <si>
    <t>WD-40</t>
  </si>
  <si>
    <t>Жидкость для очистки цепи</t>
  </si>
  <si>
    <t>Жидкость шампунь для велосипеда</t>
  </si>
  <si>
    <t>Гель аброзивный для очистки рук</t>
  </si>
  <si>
    <t>Смазка силиконовая для цепи</t>
  </si>
  <si>
    <t>Смазка графитовая</t>
  </si>
  <si>
    <t>Смазка спрей для цепи</t>
  </si>
  <si>
    <t>Смазка парафиновая для цепи</t>
  </si>
  <si>
    <t>Смазка густая для подшипников</t>
  </si>
  <si>
    <t>Прочий инструмент</t>
  </si>
  <si>
    <t>Набор для прокачки системы</t>
  </si>
  <si>
    <t>Насос ручной</t>
  </si>
  <si>
    <t>Насос электронный с монометром</t>
  </si>
  <si>
    <t>Нажевка компактная без лезвий</t>
  </si>
  <si>
    <t>Однокомпонетный клей, моментальный, С-501</t>
  </si>
  <si>
    <t>Однокомпонетный клей, водостойкий, специальный</t>
  </si>
  <si>
    <t>Синтегическая нить крученая</t>
  </si>
  <si>
    <t>Набор экстракторов для извлечения сломанных , винтов/ шпилек/ набор 6 штук</t>
  </si>
  <si>
    <t>Лента 3М</t>
  </si>
  <si>
    <t>Щетка</t>
  </si>
  <si>
    <t>Стяжки пластиковые 5х300</t>
  </si>
  <si>
    <t>Стяжки пластиковые 3х200</t>
  </si>
  <si>
    <t>Хомуты стяжные стальные (40-60)</t>
  </si>
  <si>
    <t>Хомуты стяжные стальные (30-45)</t>
  </si>
  <si>
    <t>Ножь канцелярский прочный</t>
  </si>
  <si>
    <t>Болты и переферия</t>
  </si>
  <si>
    <t>Болт высокопрочный M5х20</t>
  </si>
  <si>
    <t>Болт высокопрочный M5х25</t>
  </si>
  <si>
    <t>Болт высокопрочный M6х30</t>
  </si>
  <si>
    <t>Гайка М6</t>
  </si>
  <si>
    <t>Вес на чел</t>
  </si>
  <si>
    <t>Вес (гр)</t>
  </si>
  <si>
    <t>Обед (холодный)</t>
  </si>
  <si>
    <t xml:space="preserve">Колбаса сырокопченая </t>
  </si>
  <si>
    <t>Сыр российский (или любой другой твердый)</t>
  </si>
  <si>
    <t>Хлеб ржаной</t>
  </si>
  <si>
    <t>Халва в шоколаде порционная</t>
  </si>
  <si>
    <t>Орехи смесь (мб + сухофрукты)</t>
  </si>
  <si>
    <t>Ужин</t>
  </si>
  <si>
    <t>Гречка</t>
  </si>
  <si>
    <t>Говядина тушеная</t>
  </si>
  <si>
    <t>Овощи сушеные</t>
  </si>
  <si>
    <t>Хлеб белый</t>
  </si>
  <si>
    <t>Чай</t>
  </si>
  <si>
    <t>Сахар</t>
  </si>
  <si>
    <t>Пряники имбирные/шоколадные</t>
  </si>
  <si>
    <t>Конфеты шоколадные (любые пойдут в целом)</t>
  </si>
  <si>
    <t>Вел на чел</t>
  </si>
  <si>
    <t>Завтрак</t>
  </si>
  <si>
    <t>Овсяные хлопья</t>
  </si>
  <si>
    <t>Сгущенка + с запасом на кофе</t>
  </si>
  <si>
    <t>Орехи смесь</t>
  </si>
  <si>
    <t>Сыр плавленный (можно порционный)</t>
  </si>
  <si>
    <t>Печенье Юбилейное</t>
  </si>
  <si>
    <t>Кофе (растворимый/молотый)</t>
  </si>
  <si>
    <t>Вафли с шоколадом</t>
  </si>
  <si>
    <t>Вес общий (гр)</t>
  </si>
  <si>
    <t>Кто закупает</t>
  </si>
  <si>
    <t>Сыр российский (или любой другой твердый) (2 пр)</t>
  </si>
  <si>
    <t>Колбаса сырокопченая (2 пр)</t>
  </si>
  <si>
    <t>Сыр российский (или любой другой твердый) (1 пр)</t>
  </si>
  <si>
    <t>Симутин Сережа</t>
  </si>
  <si>
    <t>Кто привез</t>
  </si>
  <si>
    <t>Обед (хол.)</t>
  </si>
  <si>
    <t>Обед СБ 6 апреля</t>
  </si>
  <si>
    <t>Сыр любой твердый</t>
  </si>
  <si>
    <t>Манго сушеный</t>
  </si>
  <si>
    <t>Ужин СБ 6 апреля</t>
  </si>
  <si>
    <t>Макароны</t>
  </si>
  <si>
    <t>Соль, перец</t>
  </si>
  <si>
    <t>Пряники</t>
  </si>
  <si>
    <t>Завтрак ВС 7 апреля</t>
  </si>
  <si>
    <t>Чечевица (быстровар.)</t>
  </si>
  <si>
    <t>Ветчина (мб порционная)</t>
  </si>
  <si>
    <t>Сыр плавленный (в банке, в чечевицу)</t>
  </si>
  <si>
    <t>Кофе (раств/мол)</t>
  </si>
  <si>
    <t>Сливки/молоко (если надо в кофе, мб порционные)</t>
  </si>
  <si>
    <t>Папайя сушеная</t>
  </si>
  <si>
    <t>Обед ВС 7 апреля</t>
  </si>
  <si>
    <t>Вафли с фруктовой начинкой</t>
  </si>
  <si>
    <t>Колбаса сырокопченая (2 приема по 360 г)</t>
  </si>
  <si>
    <t>Хлеб белый (2 приема, 270+225 г)</t>
  </si>
  <si>
    <t>Хлеб ржаной (2 приема по 180)</t>
  </si>
  <si>
    <t>Чай (2 приема по 27 г)</t>
  </si>
  <si>
    <t>Сахар (2 приема по 135 г)</t>
  </si>
  <si>
    <t>Общий вес</t>
  </si>
  <si>
    <t>Ремнабор общественный</t>
  </si>
  <si>
    <t>Личный ремнабор</t>
  </si>
  <si>
    <t>Вес ~</t>
  </si>
  <si>
    <t>Комментарий</t>
  </si>
  <si>
    <t>под свой размер колеса</t>
  </si>
  <si>
    <t>Под свой байк</t>
  </si>
  <si>
    <t>Не нужны конструктивно</t>
  </si>
  <si>
    <t>Желательно всегда иметь небольшой</t>
  </si>
  <si>
    <t>Заплатки для камеры</t>
  </si>
  <si>
    <t>Не так обяхательно при наличии запаски</t>
  </si>
  <si>
    <t>Клей</t>
  </si>
  <si>
    <t>Для заплаток</t>
  </si>
  <si>
    <t>Шестигранники</t>
  </si>
  <si>
    <t>На всякий всем нужно иметь</t>
  </si>
  <si>
    <t>с ними веселее менять камеру</t>
  </si>
  <si>
    <t>Гайка М5</t>
  </si>
  <si>
    <t>2 уп</t>
  </si>
  <si>
    <t>45см / 29 см</t>
  </si>
  <si>
    <t>19 шт.</t>
  </si>
  <si>
    <t>Лейкопластырь Верофарм</t>
  </si>
  <si>
    <t>1 уп.</t>
  </si>
  <si>
    <t>4 x 50 см</t>
  </si>
  <si>
    <t xml:space="preserve">1 шт. </t>
  </si>
  <si>
    <t>Пенталгин</t>
  </si>
  <si>
    <t>12 таб</t>
  </si>
  <si>
    <t>Головная, зубная, боль в суставах и мышцах. По 1 таб. 3 раза в день</t>
  </si>
  <si>
    <t>1 тюб</t>
  </si>
  <si>
    <t>Мазь для наружного применения</t>
  </si>
  <si>
    <t>Цитрамон</t>
  </si>
  <si>
    <t>15 таб.</t>
  </si>
  <si>
    <t>По 1 таб. 4 раза в день</t>
  </si>
  <si>
    <t>Перекись водорода 3%</t>
  </si>
  <si>
    <t>Спрей для наружного применения</t>
  </si>
  <si>
    <t>12 шт</t>
  </si>
  <si>
    <t>Мазь</t>
  </si>
  <si>
    <t xml:space="preserve">Визин </t>
  </si>
  <si>
    <t>Капли глазные</t>
  </si>
  <si>
    <t>Бифидумбактерин</t>
  </si>
  <si>
    <t>При кишечных инфекциях. 2-3 пак. 3-4 раза/сут.</t>
  </si>
  <si>
    <t>Ношпа</t>
  </si>
  <si>
    <t>24 таб.</t>
  </si>
  <si>
    <t>При боли в животе. 1-2 таб. 2-3 раза в день</t>
  </si>
  <si>
    <t>Салфетки бактерицидные</t>
  </si>
  <si>
    <t>1 уп</t>
  </si>
  <si>
    <t>Для обработки кожи, ран, царапин, ожогов</t>
  </si>
  <si>
    <t>Вольтарен 2%</t>
  </si>
  <si>
    <r>
      <rPr>
        <b/>
        <sz val="11"/>
        <color theme="1"/>
        <rFont val="&quot;Times New Roman&quot;"/>
      </rPr>
      <t>наименование</t>
    </r>
    <r>
      <rPr>
        <b/>
        <sz val="13"/>
        <color rgb="FFFF0000"/>
        <rFont val="&quot;Times New Roman&quot;"/>
      </rPr>
      <t xml:space="preserve"> (обязательно указываем вес!!!!)</t>
    </r>
  </si>
  <si>
    <t>У кого сейчас</t>
  </si>
  <si>
    <t>Кто везёт</t>
  </si>
  <si>
    <t xml:space="preserve">Шокуров </t>
  </si>
  <si>
    <t>Кочкурова</t>
  </si>
  <si>
    <t>Митревска</t>
  </si>
  <si>
    <t>горелка газ 1</t>
  </si>
  <si>
    <t>горелка газ 2</t>
  </si>
  <si>
    <t>Экран для горелки</t>
  </si>
  <si>
    <t>баллон газ 2 шт</t>
  </si>
  <si>
    <t>фотоаппарат + объектив (художественный фатограф)</t>
  </si>
  <si>
    <t>Фотоаппарат для технического фотографа</t>
  </si>
  <si>
    <t>Вес на человека:</t>
  </si>
  <si>
    <t>День</t>
  </si>
  <si>
    <t>Обед СБ 13 апреля</t>
  </si>
  <si>
    <t>Сухофрукты</t>
  </si>
  <si>
    <t>Ужин СБ 13 апреля</t>
  </si>
  <si>
    <t>Кускус</t>
  </si>
  <si>
    <t>Рыбные консервы (главное, чтоб были вкусные)</t>
  </si>
  <si>
    <t>Халва в шоколаде</t>
  </si>
  <si>
    <t>Завтрак ВС 14 апреля</t>
  </si>
  <si>
    <t>Орехи с цукатами смесь</t>
  </si>
  <si>
    <t>Сливки/молоко (если надо в кофе)</t>
  </si>
  <si>
    <t>Печенье Юбилейное с глазурью</t>
  </si>
  <si>
    <t>Обед ВС 14 апреля</t>
  </si>
  <si>
    <t>На след разы</t>
  </si>
  <si>
    <t>сладкого на завтрак не менее 40 г (не считая самого завтрака и чая с сахаром)</t>
  </si>
  <si>
    <t>сахара в чай рассчитывать 8-10 г на чел</t>
  </si>
  <si>
    <t>Чай (2 приема по 12 г)</t>
  </si>
  <si>
    <t>Сахар (2 приема по 60 г)</t>
  </si>
  <si>
    <t>Сухофрукты (2 приема, 100 и 125 г)</t>
  </si>
  <si>
    <r>
      <rPr>
        <b/>
        <sz val="11"/>
        <color theme="1"/>
        <rFont val="&quot;Times New Roman&quot;"/>
      </rPr>
      <t>наименование</t>
    </r>
    <r>
      <rPr>
        <b/>
        <sz val="13"/>
        <color rgb="FFFF0000"/>
        <rFont val="&quot;Times New Roman&quot;"/>
      </rPr>
      <t xml:space="preserve"> (обязательно указываем вес!!!!)</t>
    </r>
  </si>
  <si>
    <t>Кто везёт день 2</t>
  </si>
  <si>
    <t>палатка 4 Часть 1 (2ка с одним тамбуром)</t>
  </si>
  <si>
    <t>палатка 4 Часть 2 (2ка с одним тамбуром)</t>
  </si>
  <si>
    <t>День 2</t>
  </si>
  <si>
    <t>палатка 1 Часть 1 (3ка с 2 тамбурами)</t>
  </si>
  <si>
    <t>палатка 4 Часть 1 (1ка с одним тамбуром)</t>
  </si>
  <si>
    <t>Цанговый переходник</t>
  </si>
  <si>
    <t>Цанговый баллон 2 шт</t>
  </si>
  <si>
    <t>навигатор 2</t>
  </si>
  <si>
    <t>Батарейки/аккумы для тех. фотоаппарата</t>
  </si>
  <si>
    <t>Норма веса на человека:</t>
  </si>
  <si>
    <t>#ERROR!</t>
  </si>
  <si>
    <t>Наименование</t>
    <phoneticPr fontId="26" type="noConversion"/>
  </si>
  <si>
    <t>Итого: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</si>
</sst>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color rgb="FF000000"/>
      <name val="Arial"/>
      <scheme val="minor"/>
    </font>
    <font>
      <sz val="10"/>
      <color theme="1"/>
      <name val="Arial"/>
    </font>
    <font>
      <b/>
      <sz val="11"/>
      <color theme="1"/>
      <name val="Arial"/>
    </font>
    <font>
      <sz val="10"/>
      <color theme="1"/>
      <name val="Arial"/>
      <scheme val="minor"/>
    </font>
    <font>
      <sz val="11"/>
      <color theme="1"/>
      <name val="Arial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&quot;Times New Roman&quot;"/>
    </font>
    <font>
      <sz val="11"/>
      <color theme="1"/>
      <name val="&quot;Times New Roman&quot;"/>
    </font>
    <font>
      <sz val="11"/>
      <color rgb="FF212121"/>
      <name val="&quot;Times New Roman&quot;"/>
    </font>
    <font>
      <b/>
      <sz val="12"/>
      <color theme="1"/>
      <name val="Arial"/>
      <family val="2"/>
      <charset val="204"/>
      <scheme val="minor"/>
    </font>
    <font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Helvetica Neue"/>
    </font>
    <font>
      <sz val="10"/>
      <color rgb="FF000000"/>
      <name val="Helvetica Neue"/>
    </font>
    <font>
      <sz val="10"/>
      <color theme="1"/>
      <name val="Arial"/>
      <family val="2"/>
      <charset val="204"/>
      <scheme val="minor"/>
    </font>
    <font>
      <b/>
      <sz val="10"/>
      <color rgb="FF000000"/>
      <name val="&quot;Helvetica Neue&quot;"/>
    </font>
    <font>
      <sz val="10"/>
      <color rgb="FF000000"/>
      <name val="&quot;Helvetica Neue&quot;"/>
    </font>
    <font>
      <sz val="10"/>
      <color theme="1"/>
      <name val="&quot;Helvetica Neue&quot;"/>
    </font>
    <font>
      <b/>
      <sz val="10"/>
      <color theme="1"/>
      <name val="&quot;Helvetica Neue&quot;"/>
    </font>
    <font>
      <strike/>
      <sz val="10"/>
      <color theme="1"/>
      <name val="Arial"/>
      <family val="2"/>
      <charset val="204"/>
      <scheme val="minor"/>
    </font>
    <font>
      <b/>
      <sz val="13"/>
      <color rgb="FFFF0000"/>
      <name val="&quot;Times New Roman&quot;"/>
    </font>
    <font>
      <sz val="9"/>
      <name val="Arial"/>
      <family val="3"/>
      <charset val="134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EA9999"/>
        <bgColor rgb="FFEA9999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F9CB9C"/>
        <bgColor rgb="FFF9CB9C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E06666"/>
        <bgColor rgb="FFE06666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DD7E6B"/>
        <bgColor rgb="FFDD7E6B"/>
      </patternFill>
    </fill>
    <fill>
      <patternFill patternType="solid">
        <fgColor rgb="FFA2C4C9"/>
        <bgColor rgb="FFA2C4C9"/>
      </patternFill>
    </fill>
    <fill>
      <patternFill patternType="solid">
        <fgColor rgb="FFF1C232"/>
        <bgColor rgb="FFF1C232"/>
      </patternFill>
    </fill>
    <fill>
      <patternFill patternType="solid">
        <fgColor rgb="FF9FC5E8"/>
        <bgColor rgb="FF9FC5E8"/>
      </patternFill>
    </fill>
    <fill>
      <patternFill patternType="solid">
        <fgColor rgb="FFFFE599"/>
        <bgColor rgb="FFFFE599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  <fill>
      <patternFill patternType="solid">
        <fgColor rgb="FF6FA8DC"/>
        <bgColor rgb="FF6FA8DC"/>
      </patternFill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  <fill>
      <patternFill patternType="solid">
        <fgColor rgb="FFFFF056"/>
        <bgColor rgb="FFFFF056"/>
      </patternFill>
    </fill>
    <fill>
      <patternFill patternType="solid">
        <fgColor rgb="FF00A1FE"/>
        <bgColor rgb="FF00A1FE"/>
      </patternFill>
    </fill>
    <fill>
      <patternFill patternType="solid">
        <fgColor rgb="FFFEFFFE"/>
        <bgColor rgb="FFFEFFFE"/>
      </patternFill>
    </fill>
    <fill>
      <patternFill patternType="solid">
        <fgColor rgb="FF60D836"/>
        <bgColor rgb="FF60D836"/>
      </patternFill>
    </fill>
    <fill>
      <patternFill patternType="solid">
        <fgColor rgb="FFD3D3D3"/>
        <bgColor rgb="FFD3D3D3"/>
      </patternFill>
    </fill>
    <fill>
      <patternFill patternType="solid">
        <fgColor rgb="FFFFD966"/>
        <bgColor rgb="FFFFD966"/>
      </patternFill>
    </fill>
    <fill>
      <patternFill patternType="solid">
        <fgColor rgb="FFC27BA0"/>
        <bgColor rgb="FFC27BA0"/>
      </patternFill>
    </fill>
  </fills>
  <borders count="4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919191"/>
      </left>
      <right style="thin">
        <color rgb="FFA5A5A5"/>
      </right>
      <top style="medium">
        <color rgb="FF919191"/>
      </top>
      <bottom style="thin">
        <color rgb="FF3F3F3F"/>
      </bottom>
      <diagonal/>
    </border>
    <border>
      <left style="thin">
        <color rgb="FFA5A5A5"/>
      </left>
      <right style="thin">
        <color rgb="FFA5A5A5"/>
      </right>
      <top style="medium">
        <color rgb="FF919191"/>
      </top>
      <bottom style="thin">
        <color rgb="FF3F3F3F"/>
      </bottom>
      <diagonal/>
    </border>
    <border>
      <left style="medium">
        <color rgb="FF919191"/>
      </left>
      <right style="thin">
        <color rgb="FF3F3F3F"/>
      </right>
      <top style="thin">
        <color rgb="FF3F3F3F"/>
      </top>
      <bottom style="medium">
        <color rgb="FF919191"/>
      </bottom>
      <diagonal/>
    </border>
    <border>
      <left style="thin">
        <color rgb="FF3F3F3F"/>
      </left>
      <right style="thin">
        <color rgb="FFA5A5A5"/>
      </right>
      <top style="thin">
        <color rgb="FF3F3F3F"/>
      </top>
      <bottom style="medium">
        <color rgb="FF919191"/>
      </bottom>
      <diagonal/>
    </border>
    <border>
      <left style="thin">
        <color rgb="FFA5A5A5"/>
      </left>
      <right style="thin">
        <color rgb="FFA5A5A5"/>
      </right>
      <top style="thin">
        <color rgb="FF3F3F3F"/>
      </top>
      <bottom style="medium">
        <color rgb="FF919191"/>
      </bottom>
      <diagonal/>
    </border>
    <border>
      <left style="thin">
        <color rgb="FFA5A5A5"/>
      </left>
      <right style="thin">
        <color rgb="FF3F3F3F"/>
      </right>
      <top style="medium">
        <color rgb="FF919191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medium">
        <color rgb="FF919191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919191"/>
      </top>
      <bottom style="thin">
        <color rgb="FFA5A5A5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 style="medium">
        <color rgb="FF919191"/>
      </bottom>
      <diagonal/>
    </border>
    <border>
      <left style="thin">
        <color rgb="FF3F3F3F"/>
      </left>
      <right style="thin">
        <color rgb="FFA5A5A5"/>
      </right>
      <top style="thin">
        <color rgb="FFA5A5A5"/>
      </top>
      <bottom style="medium">
        <color rgb="FF919191"/>
      </bottom>
      <diagonal/>
    </border>
    <border>
      <left style="medium">
        <color rgb="FF919191"/>
      </left>
      <right style="thin">
        <color rgb="FF3F3F3F"/>
      </right>
      <top style="medium">
        <color rgb="FF919191"/>
      </top>
      <bottom style="thin">
        <color rgb="FFA5A5A5"/>
      </bottom>
      <diagonal/>
    </border>
    <border>
      <left style="medium">
        <color rgb="FF919191"/>
      </left>
      <right style="thin">
        <color rgb="FF3F3F3F"/>
      </right>
      <top style="thin">
        <color rgb="FFA5A5A5"/>
      </top>
      <bottom style="medium">
        <color rgb="FF919191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919191"/>
      </bottom>
      <diagonal/>
    </border>
    <border>
      <left style="medium">
        <color rgb="FF919191"/>
      </left>
      <right style="thin">
        <color rgb="FF3F3F3F"/>
      </right>
      <top style="medium">
        <color rgb="FF919191"/>
      </top>
      <bottom style="medium">
        <color rgb="FF919191"/>
      </bottom>
      <diagonal/>
    </border>
    <border>
      <left style="thin">
        <color rgb="FF3F3F3F"/>
      </left>
      <right style="thin">
        <color rgb="FFA5A5A5"/>
      </right>
      <top style="medium">
        <color rgb="FF919191"/>
      </top>
      <bottom style="medium">
        <color rgb="FF919191"/>
      </bottom>
      <diagonal/>
    </border>
    <border>
      <left style="thin">
        <color rgb="FFA5A5A5"/>
      </left>
      <right style="thin">
        <color rgb="FFA5A5A5"/>
      </right>
      <top style="medium">
        <color rgb="FF919191"/>
      </top>
      <bottom style="medium">
        <color rgb="FF91919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919191"/>
      </left>
      <right style="thin">
        <color rgb="FFA5A5A5"/>
      </right>
      <top style="medium">
        <color rgb="FF919191"/>
      </top>
      <bottom/>
      <diagonal/>
    </border>
    <border>
      <left/>
      <right style="thin">
        <color rgb="FFA5A5A5"/>
      </right>
      <top style="medium">
        <color rgb="FF919191"/>
      </top>
      <bottom/>
      <diagonal/>
    </border>
    <border>
      <left/>
      <right/>
      <top/>
      <bottom style="thin">
        <color rgb="FFA5A5A5"/>
      </bottom>
      <diagonal/>
    </border>
    <border>
      <left style="thin">
        <color rgb="FFA5A5A5"/>
      </left>
      <right style="thin">
        <color rgb="FF3F3F3F"/>
      </right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BDC0BF"/>
      </left>
      <right style="thin">
        <color rgb="FFBDC0BF"/>
      </right>
      <top style="thin">
        <color rgb="FFBDC0BF"/>
      </top>
      <bottom style="thin">
        <color rgb="FFBDC0BF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2" fillId="9" borderId="2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3" fillId="0" borderId="3" xfId="0" applyFont="1" applyBorder="1"/>
    <xf numFmtId="0" fontId="6" fillId="9" borderId="3" xfId="0" applyFont="1" applyFill="1" applyBorder="1" applyAlignment="1">
      <alignment vertical="top"/>
    </xf>
    <xf numFmtId="0" fontId="3" fillId="13" borderId="3" xfId="0" applyFont="1" applyFill="1" applyBorder="1"/>
    <xf numFmtId="0" fontId="3" fillId="9" borderId="3" xfId="0" applyFont="1" applyFill="1" applyBorder="1"/>
    <xf numFmtId="0" fontId="3" fillId="11" borderId="3" xfId="0" applyFont="1" applyFill="1" applyBorder="1"/>
    <xf numFmtId="0" fontId="3" fillId="14" borderId="3" xfId="0" applyFont="1" applyFill="1" applyBorder="1"/>
    <xf numFmtId="0" fontId="3" fillId="15" borderId="3" xfId="0" applyFont="1" applyFill="1" applyBorder="1"/>
    <xf numFmtId="0" fontId="2" fillId="9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4" xfId="0" applyFont="1" applyBorder="1"/>
    <xf numFmtId="0" fontId="6" fillId="0" borderId="1" xfId="0" applyFont="1" applyBorder="1" applyAlignment="1">
      <alignment wrapText="1"/>
    </xf>
    <xf numFmtId="0" fontId="6" fillId="19" borderId="2" xfId="0" applyFont="1" applyFill="1" applyBorder="1"/>
    <xf numFmtId="0" fontId="8" fillId="20" borderId="4" xfId="0" applyFont="1" applyFill="1" applyBorder="1" applyAlignment="1">
      <alignment wrapText="1"/>
    </xf>
    <xf numFmtId="0" fontId="8" fillId="20" borderId="1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8" fillId="19" borderId="4" xfId="0" applyFont="1" applyFill="1" applyBorder="1" applyAlignment="1">
      <alignment wrapText="1"/>
    </xf>
    <xf numFmtId="0" fontId="8" fillId="19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1" fillId="7" borderId="9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6" fillId="7" borderId="3" xfId="0" applyFont="1" applyFill="1" applyBorder="1"/>
    <xf numFmtId="0" fontId="6" fillId="28" borderId="3" xfId="0" applyFont="1" applyFill="1" applyBorder="1" applyAlignment="1">
      <alignment wrapText="1"/>
    </xf>
    <xf numFmtId="0" fontId="6" fillId="28" borderId="3" xfId="0" applyFont="1" applyFill="1" applyBorder="1"/>
    <xf numFmtId="0" fontId="12" fillId="0" borderId="4" xfId="0" applyFont="1" applyBorder="1" applyAlignment="1">
      <alignment horizontal="center" wrapText="1"/>
    </xf>
    <xf numFmtId="0" fontId="3" fillId="9" borderId="3" xfId="0" applyFont="1" applyFill="1" applyBorder="1" applyAlignment="1">
      <alignment wrapText="1"/>
    </xf>
    <xf numFmtId="0" fontId="3" fillId="3" borderId="3" xfId="0" applyFont="1" applyFill="1" applyBorder="1"/>
    <xf numFmtId="0" fontId="3" fillId="4" borderId="10" xfId="0" applyFont="1" applyFill="1" applyBorder="1" applyAlignment="1">
      <alignment wrapText="1"/>
    </xf>
    <xf numFmtId="0" fontId="3" fillId="4" borderId="3" xfId="0" applyFont="1" applyFill="1" applyBorder="1"/>
    <xf numFmtId="0" fontId="3" fillId="4" borderId="11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3" fillId="19" borderId="3" xfId="0" applyFont="1" applyFill="1" applyBorder="1"/>
    <xf numFmtId="0" fontId="2" fillId="9" borderId="9" xfId="0" applyFont="1" applyFill="1" applyBorder="1" applyAlignment="1">
      <alignment horizontal="center" wrapText="1"/>
    </xf>
    <xf numFmtId="0" fontId="6" fillId="7" borderId="1" xfId="0" applyFont="1" applyFill="1" applyBorder="1"/>
    <xf numFmtId="0" fontId="12" fillId="7" borderId="3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left" wrapText="1"/>
    </xf>
    <xf numFmtId="0" fontId="3" fillId="0" borderId="4" xfId="0" applyFont="1" applyBorder="1"/>
    <xf numFmtId="0" fontId="3" fillId="26" borderId="3" xfId="0" applyFont="1" applyFill="1" applyBorder="1"/>
    <xf numFmtId="0" fontId="3" fillId="2" borderId="3" xfId="0" applyFont="1" applyFill="1" applyBorder="1"/>
    <xf numFmtId="0" fontId="3" fillId="6" borderId="3" xfId="0" applyFont="1" applyFill="1" applyBorder="1" applyAlignment="1">
      <alignment wrapText="1"/>
    </xf>
    <xf numFmtId="0" fontId="3" fillId="6" borderId="3" xfId="0" applyFont="1" applyFill="1" applyBorder="1"/>
    <xf numFmtId="0" fontId="3" fillId="7" borderId="4" xfId="0" applyFont="1" applyFill="1" applyBorder="1"/>
    <xf numFmtId="0" fontId="3" fillId="12" borderId="10" xfId="0" applyFont="1" applyFill="1" applyBorder="1"/>
    <xf numFmtId="0" fontId="3" fillId="7" borderId="3" xfId="0" applyFont="1" applyFill="1" applyBorder="1"/>
    <xf numFmtId="0" fontId="3" fillId="21" borderId="10" xfId="0" applyFont="1" applyFill="1" applyBorder="1"/>
    <xf numFmtId="0" fontId="3" fillId="31" borderId="10" xfId="0" applyFont="1" applyFill="1" applyBorder="1"/>
    <xf numFmtId="0" fontId="3" fillId="32" borderId="10" xfId="0" applyFont="1" applyFill="1" applyBorder="1"/>
    <xf numFmtId="0" fontId="12" fillId="7" borderId="4" xfId="0" applyFont="1" applyFill="1" applyBorder="1" applyAlignment="1">
      <alignment horizontal="center" wrapText="1"/>
    </xf>
    <xf numFmtId="0" fontId="3" fillId="31" borderId="3" xfId="0" applyFont="1" applyFill="1" applyBorder="1"/>
    <xf numFmtId="0" fontId="3" fillId="12" borderId="3" xfId="0" applyFont="1" applyFill="1" applyBorder="1"/>
    <xf numFmtId="0" fontId="3" fillId="32" borderId="3" xfId="0" applyFont="1" applyFill="1" applyBorder="1"/>
    <xf numFmtId="0" fontId="3" fillId="18" borderId="3" xfId="0" applyFont="1" applyFill="1" applyBorder="1"/>
    <xf numFmtId="0" fontId="3" fillId="29" borderId="3" xfId="0" applyFont="1" applyFill="1" applyBorder="1"/>
    <xf numFmtId="0" fontId="3" fillId="21" borderId="3" xfId="0" applyFont="1" applyFill="1" applyBorder="1"/>
    <xf numFmtId="0" fontId="3" fillId="11" borderId="4" xfId="0" applyFont="1" applyFill="1" applyBorder="1"/>
    <xf numFmtId="0" fontId="9" fillId="19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vertical="center"/>
    </xf>
    <xf numFmtId="0" fontId="14" fillId="15" borderId="3" xfId="0" applyFont="1" applyFill="1" applyBorder="1"/>
    <xf numFmtId="0" fontId="14" fillId="30" borderId="3" xfId="0" applyFont="1" applyFill="1" applyBorder="1"/>
    <xf numFmtId="0" fontId="14" fillId="33" borderId="3" xfId="0" applyFont="1" applyFill="1" applyBorder="1"/>
    <xf numFmtId="0" fontId="3" fillId="33" borderId="3" xfId="0" applyFont="1" applyFill="1" applyBorder="1"/>
    <xf numFmtId="0" fontId="3" fillId="7" borderId="0" xfId="0" applyFont="1" applyFill="1"/>
    <xf numFmtId="0" fontId="16" fillId="0" borderId="0" xfId="0" applyFont="1" applyAlignment="1">
      <alignment wrapText="1"/>
    </xf>
    <xf numFmtId="0" fontId="15" fillId="4" borderId="3" xfId="0" applyFont="1" applyFill="1" applyBorder="1" applyAlignment="1">
      <alignment horizontal="center" vertical="center" wrapText="1"/>
    </xf>
    <xf numFmtId="0" fontId="16" fillId="20" borderId="0" xfId="0" applyFont="1" applyFill="1" applyAlignment="1">
      <alignment wrapText="1"/>
    </xf>
    <xf numFmtId="0" fontId="15" fillId="24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right" vertical="center" wrapText="1"/>
    </xf>
    <xf numFmtId="0" fontId="16" fillId="5" borderId="2" xfId="0" applyFont="1" applyFill="1" applyBorder="1" applyAlignment="1">
      <alignment horizontal="right" wrapText="1"/>
    </xf>
    <xf numFmtId="0" fontId="16" fillId="5" borderId="3" xfId="0" applyFont="1" applyFill="1" applyBorder="1" applyAlignment="1">
      <alignment horizontal="right" wrapText="1"/>
    </xf>
    <xf numFmtId="0" fontId="16" fillId="5" borderId="3" xfId="0" applyFont="1" applyFill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2" xfId="0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0" fontId="16" fillId="6" borderId="15" xfId="0" applyFont="1" applyFill="1" applyBorder="1" applyAlignment="1">
      <alignment wrapText="1"/>
    </xf>
    <xf numFmtId="0" fontId="16" fillId="6" borderId="3" xfId="0" applyFont="1" applyFill="1" applyBorder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7" xfId="0" applyFont="1" applyBorder="1" applyAlignment="1">
      <alignment wrapText="1"/>
    </xf>
    <xf numFmtId="0" fontId="16" fillId="22" borderId="2" xfId="0" applyFont="1" applyFill="1" applyBorder="1" applyAlignment="1">
      <alignment horizontal="right" wrapText="1"/>
    </xf>
    <xf numFmtId="0" fontId="16" fillId="22" borderId="3" xfId="0" applyFont="1" applyFill="1" applyBorder="1" applyAlignment="1">
      <alignment horizontal="right" wrapText="1"/>
    </xf>
    <xf numFmtId="0" fontId="16" fillId="22" borderId="3" xfId="0" applyFont="1" applyFill="1" applyBorder="1" applyAlignment="1">
      <alignment wrapText="1"/>
    </xf>
    <xf numFmtId="0" fontId="16" fillId="22" borderId="15" xfId="0" applyFont="1" applyFill="1" applyBorder="1" applyAlignment="1">
      <alignment wrapText="1"/>
    </xf>
    <xf numFmtId="0" fontId="16" fillId="27" borderId="3" xfId="0" applyFont="1" applyFill="1" applyBorder="1" applyAlignment="1">
      <alignment wrapText="1"/>
    </xf>
    <xf numFmtId="0" fontId="16" fillId="24" borderId="3" xfId="0" applyFont="1" applyFill="1" applyBorder="1" applyAlignment="1">
      <alignment wrapText="1"/>
    </xf>
    <xf numFmtId="0" fontId="16" fillId="23" borderId="3" xfId="0" applyFont="1" applyFill="1" applyBorder="1" applyAlignment="1">
      <alignment horizontal="right" wrapText="1"/>
    </xf>
    <xf numFmtId="0" fontId="16" fillId="23" borderId="3" xfId="0" applyFont="1" applyFill="1" applyBorder="1" applyAlignment="1">
      <alignment wrapText="1"/>
    </xf>
    <xf numFmtId="0" fontId="16" fillId="0" borderId="6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17" fillId="34" borderId="18" xfId="0" applyFont="1" applyFill="1" applyBorder="1" applyAlignment="1">
      <alignment vertical="top" wrapText="1"/>
    </xf>
    <xf numFmtId="0" fontId="17" fillId="34" borderId="19" xfId="0" applyFont="1" applyFill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7" fillId="35" borderId="20" xfId="0" applyFont="1" applyFill="1" applyBorder="1" applyAlignment="1">
      <alignment vertical="top" wrapText="1"/>
    </xf>
    <xf numFmtId="49" fontId="17" fillId="0" borderId="21" xfId="0" applyNumberFormat="1" applyFont="1" applyBorder="1" applyAlignment="1">
      <alignment vertical="top" wrapText="1"/>
    </xf>
    <xf numFmtId="49" fontId="17" fillId="0" borderId="22" xfId="0" applyNumberFormat="1" applyFont="1" applyBorder="1" applyAlignment="1">
      <alignment vertical="top" wrapText="1"/>
    </xf>
    <xf numFmtId="49" fontId="17" fillId="36" borderId="23" xfId="0" applyNumberFormat="1" applyFont="1" applyFill="1" applyBorder="1" applyAlignment="1">
      <alignment vertical="top" wrapText="1"/>
    </xf>
    <xf numFmtId="1" fontId="18" fillId="0" borderId="24" xfId="0" applyNumberFormat="1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49" fontId="17" fillId="35" borderId="26" xfId="0" applyNumberFormat="1" applyFont="1" applyFill="1" applyBorder="1" applyAlignment="1">
      <alignment vertical="top" wrapText="1"/>
    </xf>
    <xf numFmtId="1" fontId="18" fillId="0" borderId="27" xfId="0" applyNumberFormat="1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7" fillId="35" borderId="26" xfId="0" applyFont="1" applyFill="1" applyBorder="1" applyAlignment="1">
      <alignment vertical="top" wrapText="1"/>
    </xf>
    <xf numFmtId="49" fontId="17" fillId="37" borderId="26" xfId="0" applyNumberFormat="1" applyFont="1" applyFill="1" applyBorder="1" applyAlignment="1">
      <alignment vertical="top" wrapText="1"/>
    </xf>
    <xf numFmtId="49" fontId="17" fillId="35" borderId="29" xfId="0" applyNumberFormat="1" applyFont="1" applyFill="1" applyBorder="1" applyAlignment="1">
      <alignment vertical="top" wrapText="1"/>
    </xf>
    <xf numFmtId="1" fontId="18" fillId="0" borderId="30" xfId="0" applyNumberFormat="1" applyFont="1" applyBorder="1" applyAlignment="1">
      <alignment vertical="top" wrapText="1"/>
    </xf>
    <xf numFmtId="0" fontId="17" fillId="38" borderId="31" xfId="0" applyFont="1" applyFill="1" applyBorder="1" applyAlignment="1">
      <alignment vertical="top" wrapText="1"/>
    </xf>
    <xf numFmtId="1" fontId="18" fillId="38" borderId="24" xfId="0" applyNumberFormat="1" applyFont="1" applyFill="1" applyBorder="1" applyAlignment="1">
      <alignment vertical="top" wrapText="1"/>
    </xf>
    <xf numFmtId="0" fontId="18" fillId="38" borderId="25" xfId="0" applyFont="1" applyFill="1" applyBorder="1" applyAlignment="1">
      <alignment vertical="top" wrapText="1"/>
    </xf>
    <xf numFmtId="0" fontId="17" fillId="38" borderId="32" xfId="0" applyFont="1" applyFill="1" applyBorder="1" applyAlignment="1">
      <alignment vertical="top" wrapText="1"/>
    </xf>
    <xf numFmtId="1" fontId="18" fillId="38" borderId="30" xfId="0" applyNumberFormat="1" applyFont="1" applyFill="1" applyBorder="1" applyAlignment="1">
      <alignment vertical="top" wrapText="1"/>
    </xf>
    <xf numFmtId="0" fontId="18" fillId="38" borderId="33" xfId="0" applyFont="1" applyFill="1" applyBorder="1" applyAlignment="1">
      <alignment vertical="top" wrapText="1"/>
    </xf>
    <xf numFmtId="0" fontId="17" fillId="38" borderId="34" xfId="0" applyFont="1" applyFill="1" applyBorder="1" applyAlignment="1">
      <alignment vertical="top" wrapText="1"/>
    </xf>
    <xf numFmtId="1" fontId="18" fillId="38" borderId="35" xfId="0" applyNumberFormat="1" applyFont="1" applyFill="1" applyBorder="1" applyAlignment="1">
      <alignment vertical="top" wrapText="1"/>
    </xf>
    <xf numFmtId="0" fontId="18" fillId="38" borderId="36" xfId="0" applyFont="1" applyFill="1" applyBorder="1" applyAlignment="1">
      <alignment vertical="top" wrapText="1"/>
    </xf>
    <xf numFmtId="49" fontId="17" fillId="39" borderId="23" xfId="0" applyNumberFormat="1" applyFont="1" applyFill="1" applyBorder="1" applyAlignment="1">
      <alignment vertical="top" wrapText="1"/>
    </xf>
    <xf numFmtId="49" fontId="17" fillId="36" borderId="26" xfId="0" applyNumberFormat="1" applyFont="1" applyFill="1" applyBorder="1" applyAlignment="1">
      <alignment vertical="top" wrapText="1"/>
    </xf>
    <xf numFmtId="0" fontId="19" fillId="0" borderId="37" xfId="0" applyFont="1" applyBorder="1" applyAlignment="1">
      <alignment vertical="top"/>
    </xf>
    <xf numFmtId="0" fontId="20" fillId="0" borderId="37" xfId="0" applyFont="1" applyBorder="1" applyAlignment="1">
      <alignment vertical="top"/>
    </xf>
    <xf numFmtId="0" fontId="3" fillId="0" borderId="37" xfId="0" applyFont="1" applyBorder="1"/>
    <xf numFmtId="0" fontId="20" fillId="40" borderId="37" xfId="0" applyFont="1" applyFill="1" applyBorder="1" applyAlignment="1">
      <alignment vertical="top"/>
    </xf>
    <xf numFmtId="0" fontId="21" fillId="0" borderId="37" xfId="0" applyFont="1" applyBorder="1" applyAlignment="1">
      <alignment vertical="top"/>
    </xf>
    <xf numFmtId="0" fontId="19" fillId="0" borderId="37" xfId="0" applyFont="1" applyBorder="1"/>
    <xf numFmtId="0" fontId="22" fillId="7" borderId="38" xfId="0" applyFont="1" applyFill="1" applyBorder="1" applyAlignment="1">
      <alignment vertical="top"/>
    </xf>
    <xf numFmtId="49" fontId="23" fillId="7" borderId="38" xfId="0" applyNumberFormat="1" applyFont="1" applyFill="1" applyBorder="1" applyAlignment="1">
      <alignment vertical="top"/>
    </xf>
    <xf numFmtId="0" fontId="22" fillId="7" borderId="0" xfId="0" applyFont="1" applyFill="1" applyAlignment="1">
      <alignment vertical="top"/>
    </xf>
    <xf numFmtId="49" fontId="23" fillId="41" borderId="38" xfId="0" applyNumberFormat="1" applyFont="1" applyFill="1" applyBorder="1" applyAlignment="1">
      <alignment vertical="top" wrapText="1"/>
    </xf>
    <xf numFmtId="49" fontId="22" fillId="41" borderId="38" xfId="0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49" fontId="23" fillId="35" borderId="38" xfId="0" applyNumberFormat="1" applyFont="1" applyFill="1" applyBorder="1" applyAlignment="1">
      <alignment vertical="top" wrapText="1"/>
    </xf>
    <xf numFmtId="1" fontId="22" fillId="0" borderId="38" xfId="0" applyNumberFormat="1" applyFont="1" applyBorder="1" applyAlignment="1">
      <alignment horizontal="right" vertical="top"/>
    </xf>
    <xf numFmtId="0" fontId="22" fillId="0" borderId="38" xfId="0" applyFont="1" applyBorder="1" applyAlignment="1">
      <alignment horizontal="right" vertical="top"/>
    </xf>
    <xf numFmtId="0" fontId="22" fillId="0" borderId="38" xfId="0" applyFont="1" applyBorder="1" applyAlignment="1">
      <alignment vertical="top"/>
    </xf>
    <xf numFmtId="0" fontId="22" fillId="7" borderId="38" xfId="0" applyFont="1" applyFill="1" applyBorder="1" applyAlignment="1">
      <alignment vertical="top" wrapText="1"/>
    </xf>
    <xf numFmtId="1" fontId="22" fillId="7" borderId="38" xfId="0" applyNumberFormat="1" applyFont="1" applyFill="1" applyBorder="1" applyAlignment="1">
      <alignment vertical="top"/>
    </xf>
    <xf numFmtId="49" fontId="23" fillId="2" borderId="38" xfId="0" applyNumberFormat="1" applyFont="1" applyFill="1" applyBorder="1" applyAlignment="1">
      <alignment vertical="top" wrapText="1"/>
    </xf>
    <xf numFmtId="1" fontId="22" fillId="2" borderId="38" xfId="0" applyNumberFormat="1" applyFont="1" applyFill="1" applyBorder="1" applyAlignment="1">
      <alignment vertical="top"/>
    </xf>
    <xf numFmtId="0" fontId="22" fillId="38" borderId="38" xfId="0" applyFont="1" applyFill="1" applyBorder="1" applyAlignment="1">
      <alignment vertical="top" wrapText="1"/>
    </xf>
    <xf numFmtId="1" fontId="22" fillId="38" borderId="38" xfId="0" applyNumberFormat="1" applyFont="1" applyFill="1" applyBorder="1" applyAlignment="1">
      <alignment vertical="top"/>
    </xf>
    <xf numFmtId="0" fontId="22" fillId="38" borderId="38" xfId="0" applyFont="1" applyFill="1" applyBorder="1" applyAlignment="1">
      <alignment vertical="top"/>
    </xf>
    <xf numFmtId="49" fontId="23" fillId="9" borderId="38" xfId="0" applyNumberFormat="1" applyFont="1" applyFill="1" applyBorder="1" applyAlignment="1">
      <alignment vertical="top" wrapText="1"/>
    </xf>
    <xf numFmtId="49" fontId="22" fillId="9" borderId="38" xfId="0" applyNumberFormat="1" applyFont="1" applyFill="1" applyBorder="1" applyAlignment="1">
      <alignment vertical="top"/>
    </xf>
    <xf numFmtId="0" fontId="23" fillId="5" borderId="38" xfId="0" applyFont="1" applyFill="1" applyBorder="1" applyAlignment="1">
      <alignment vertical="top" wrapText="1"/>
    </xf>
    <xf numFmtId="1" fontId="22" fillId="38" borderId="38" xfId="0" applyNumberFormat="1" applyFont="1" applyFill="1" applyBorder="1" applyAlignment="1">
      <alignment horizontal="right" vertical="top"/>
    </xf>
    <xf numFmtId="49" fontId="23" fillId="5" borderId="38" xfId="0" applyNumberFormat="1" applyFont="1" applyFill="1" applyBorder="1" applyAlignment="1">
      <alignment vertical="top" wrapText="1"/>
    </xf>
    <xf numFmtId="0" fontId="22" fillId="38" borderId="0" xfId="0" applyFont="1" applyFill="1" applyAlignment="1">
      <alignment vertical="top"/>
    </xf>
    <xf numFmtId="1" fontId="22" fillId="38" borderId="0" xfId="0" applyNumberFormat="1" applyFont="1" applyFill="1" applyAlignment="1">
      <alignment vertical="top"/>
    </xf>
    <xf numFmtId="0" fontId="22" fillId="13" borderId="38" xfId="0" applyFont="1" applyFill="1" applyBorder="1" applyAlignment="1">
      <alignment vertical="top"/>
    </xf>
    <xf numFmtId="0" fontId="22" fillId="41" borderId="38" xfId="0" applyFont="1" applyFill="1" applyBorder="1" applyAlignment="1">
      <alignment vertical="top"/>
    </xf>
    <xf numFmtId="0" fontId="21" fillId="13" borderId="37" xfId="0" applyFont="1" applyFill="1" applyBorder="1" applyAlignment="1">
      <alignment vertical="top"/>
    </xf>
    <xf numFmtId="0" fontId="15" fillId="42" borderId="3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6" fillId="9" borderId="3" xfId="0" applyFont="1" applyFill="1" applyBorder="1" applyAlignment="1">
      <alignment wrapText="1"/>
    </xf>
    <xf numFmtId="0" fontId="16" fillId="4" borderId="3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16" fillId="17" borderId="3" xfId="0" applyFont="1" applyFill="1" applyBorder="1" applyAlignment="1">
      <alignment wrapText="1"/>
    </xf>
    <xf numFmtId="0" fontId="1" fillId="7" borderId="3" xfId="0" applyFont="1" applyFill="1" applyBorder="1" applyAlignment="1">
      <alignment vertical="top"/>
    </xf>
    <xf numFmtId="0" fontId="16" fillId="6" borderId="17" xfId="0" applyFont="1" applyFill="1" applyBorder="1" applyAlignment="1">
      <alignment wrapText="1"/>
    </xf>
    <xf numFmtId="0" fontId="3" fillId="19" borderId="0" xfId="0" applyFont="1" applyFill="1"/>
    <xf numFmtId="0" fontId="6" fillId="13" borderId="3" xfId="0" applyFont="1" applyFill="1" applyBorder="1"/>
    <xf numFmtId="0" fontId="6" fillId="0" borderId="3" xfId="0" applyFont="1" applyBorder="1"/>
    <xf numFmtId="0" fontId="6" fillId="13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21" borderId="3" xfId="0" applyFont="1" applyFill="1" applyBorder="1"/>
    <xf numFmtId="0" fontId="8" fillId="19" borderId="3" xfId="0" applyFont="1" applyFill="1" applyBorder="1" applyAlignment="1">
      <alignment horizontal="center" wrapText="1"/>
    </xf>
    <xf numFmtId="0" fontId="6" fillId="17" borderId="3" xfId="0" applyFont="1" applyFill="1" applyBorder="1"/>
    <xf numFmtId="0" fontId="6" fillId="3" borderId="3" xfId="0" applyFont="1" applyFill="1" applyBorder="1"/>
    <xf numFmtId="0" fontId="6" fillId="22" borderId="3" xfId="0" applyFont="1" applyFill="1" applyBorder="1"/>
    <xf numFmtId="0" fontId="6" fillId="23" borderId="3" xfId="0" applyFont="1" applyFill="1" applyBorder="1"/>
    <xf numFmtId="0" fontId="6" fillId="16" borderId="3" xfId="0" applyFont="1" applyFill="1" applyBorder="1"/>
    <xf numFmtId="0" fontId="6" fillId="24" borderId="3" xfId="0" applyFont="1" applyFill="1" applyBorder="1"/>
    <xf numFmtId="0" fontId="6" fillId="25" borderId="3" xfId="0" applyFont="1" applyFill="1" applyBorder="1"/>
    <xf numFmtId="0" fontId="6" fillId="26" borderId="3" xfId="0" applyFont="1" applyFill="1" applyBorder="1"/>
    <xf numFmtId="0" fontId="6" fillId="4" borderId="3" xfId="0" applyFont="1" applyFill="1" applyBorder="1"/>
    <xf numFmtId="0" fontId="6" fillId="12" borderId="3" xfId="0" applyFont="1" applyFill="1" applyBorder="1"/>
    <xf numFmtId="0" fontId="6" fillId="9" borderId="3" xfId="0" applyFont="1" applyFill="1" applyBorder="1"/>
    <xf numFmtId="0" fontId="6" fillId="27" borderId="3" xfId="0" applyFont="1" applyFill="1" applyBorder="1"/>
    <xf numFmtId="0" fontId="3" fillId="11" borderId="10" xfId="0" applyFont="1" applyFill="1" applyBorder="1"/>
    <xf numFmtId="0" fontId="9" fillId="11" borderId="0" xfId="0" applyFont="1" applyFill="1" applyAlignment="1">
      <alignment horizontal="left"/>
    </xf>
    <xf numFmtId="0" fontId="3" fillId="6" borderId="4" xfId="0" applyFont="1" applyFill="1" applyBorder="1"/>
    <xf numFmtId="0" fontId="3" fillId="0" borderId="0" xfId="0" applyFont="1" applyAlignment="1">
      <alignment horizontal="left"/>
    </xf>
    <xf numFmtId="0" fontId="24" fillId="8" borderId="0" xfId="0" applyFont="1" applyFill="1" applyAlignment="1">
      <alignment horizontal="center"/>
    </xf>
    <xf numFmtId="0" fontId="24" fillId="8" borderId="0" xfId="0" applyFont="1" applyFill="1"/>
    <xf numFmtId="0" fontId="22" fillId="34" borderId="41" xfId="0" applyFont="1" applyFill="1" applyBorder="1" applyAlignment="1">
      <alignment vertical="top"/>
    </xf>
    <xf numFmtId="0" fontId="22" fillId="34" borderId="42" xfId="0" applyFont="1" applyFill="1" applyBorder="1" applyAlignment="1">
      <alignment vertical="top"/>
    </xf>
    <xf numFmtId="0" fontId="22" fillId="34" borderId="0" xfId="0" applyFont="1" applyFill="1" applyAlignment="1">
      <alignment vertical="top"/>
    </xf>
    <xf numFmtId="49" fontId="22" fillId="0" borderId="0" xfId="0" applyNumberFormat="1" applyFont="1" applyAlignment="1">
      <alignment vertical="top"/>
    </xf>
    <xf numFmtId="49" fontId="23" fillId="0" borderId="0" xfId="0" applyNumberFormat="1" applyFont="1" applyAlignment="1">
      <alignment vertical="top"/>
    </xf>
    <xf numFmtId="49" fontId="23" fillId="41" borderId="0" xfId="0" applyNumberFormat="1" applyFont="1" applyFill="1" applyAlignment="1">
      <alignment vertical="top"/>
    </xf>
    <xf numFmtId="49" fontId="22" fillId="41" borderId="0" xfId="0" applyNumberFormat="1" applyFont="1" applyFill="1" applyAlignment="1">
      <alignment vertical="top"/>
    </xf>
    <xf numFmtId="49" fontId="23" fillId="35" borderId="0" xfId="0" applyNumberFormat="1" applyFont="1" applyFill="1" applyAlignment="1">
      <alignment vertical="top" wrapText="1"/>
    </xf>
    <xf numFmtId="1" fontId="22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22" fillId="35" borderId="0" xfId="0" applyFont="1" applyFill="1" applyAlignment="1">
      <alignment vertical="top" wrapText="1"/>
    </xf>
    <xf numFmtId="1" fontId="22" fillId="0" borderId="0" xfId="0" applyNumberFormat="1" applyFont="1" applyAlignment="1">
      <alignment vertical="top"/>
    </xf>
    <xf numFmtId="49" fontId="23" fillId="2" borderId="0" xfId="0" applyNumberFormat="1" applyFont="1" applyFill="1" applyAlignment="1">
      <alignment vertical="top" wrapText="1"/>
    </xf>
    <xf numFmtId="1" fontId="22" fillId="2" borderId="0" xfId="0" applyNumberFormat="1" applyFont="1" applyFill="1" applyAlignment="1">
      <alignment vertical="top"/>
    </xf>
    <xf numFmtId="0" fontId="22" fillId="38" borderId="0" xfId="0" applyFont="1" applyFill="1" applyAlignment="1">
      <alignment vertical="top" wrapText="1"/>
    </xf>
    <xf numFmtId="49" fontId="23" fillId="9" borderId="43" xfId="0" applyNumberFormat="1" applyFont="1" applyFill="1" applyBorder="1" applyAlignment="1">
      <alignment vertical="top" wrapText="1"/>
    </xf>
    <xf numFmtId="49" fontId="22" fillId="9" borderId="0" xfId="0" applyNumberFormat="1" applyFont="1" applyFill="1" applyAlignment="1">
      <alignment vertical="top"/>
    </xf>
    <xf numFmtId="49" fontId="23" fillId="35" borderId="44" xfId="0" applyNumberFormat="1" applyFont="1" applyFill="1" applyBorder="1" applyAlignment="1">
      <alignment vertical="top" wrapText="1"/>
    </xf>
    <xf numFmtId="1" fontId="22" fillId="0" borderId="45" xfId="0" applyNumberFormat="1" applyFont="1" applyBorder="1" applyAlignment="1">
      <alignment horizontal="right" vertical="top"/>
    </xf>
    <xf numFmtId="49" fontId="23" fillId="5" borderId="44" xfId="0" applyNumberFormat="1" applyFont="1" applyFill="1" applyBorder="1" applyAlignment="1">
      <alignment vertical="top" wrapText="1"/>
    </xf>
    <xf numFmtId="0" fontId="23" fillId="5" borderId="44" xfId="0" applyFont="1" applyFill="1" applyBorder="1" applyAlignment="1">
      <alignment vertical="top" wrapText="1"/>
    </xf>
    <xf numFmtId="0" fontId="23" fillId="5" borderId="0" xfId="0" applyFont="1" applyFill="1" applyAlignment="1">
      <alignment vertical="top" wrapText="1"/>
    </xf>
    <xf numFmtId="1" fontId="22" fillId="38" borderId="0" xfId="0" applyNumberFormat="1" applyFont="1" applyFill="1" applyAlignment="1">
      <alignment horizontal="right" vertical="top"/>
    </xf>
    <xf numFmtId="49" fontId="23" fillId="41" borderId="0" xfId="0" applyNumberFormat="1" applyFont="1" applyFill="1" applyAlignment="1">
      <alignment vertical="top" wrapText="1"/>
    </xf>
    <xf numFmtId="0" fontId="22" fillId="7" borderId="46" xfId="0" applyFont="1" applyFill="1" applyBorder="1" applyAlignment="1">
      <alignment vertical="top"/>
    </xf>
    <xf numFmtId="49" fontId="22" fillId="0" borderId="46" xfId="0" applyNumberFormat="1" applyFont="1" applyBorder="1" applyAlignment="1">
      <alignment vertical="top"/>
    </xf>
    <xf numFmtId="49" fontId="23" fillId="0" borderId="46" xfId="0" applyNumberFormat="1" applyFont="1" applyBorder="1" applyAlignment="1">
      <alignment vertical="top"/>
    </xf>
    <xf numFmtId="49" fontId="23" fillId="24" borderId="46" xfId="0" applyNumberFormat="1" applyFont="1" applyFill="1" applyBorder="1" applyAlignment="1">
      <alignment vertical="top" wrapText="1"/>
    </xf>
    <xf numFmtId="0" fontId="22" fillId="24" borderId="46" xfId="0" applyFont="1" applyFill="1" applyBorder="1" applyAlignment="1">
      <alignment horizontal="right" vertical="top"/>
    </xf>
    <xf numFmtId="0" fontId="22" fillId="24" borderId="46" xfId="0" applyFont="1" applyFill="1" applyBorder="1" applyAlignment="1">
      <alignment vertical="top"/>
    </xf>
    <xf numFmtId="49" fontId="23" fillId="9" borderId="46" xfId="0" applyNumberFormat="1" applyFont="1" applyFill="1" applyBorder="1" applyAlignment="1">
      <alignment vertical="top" wrapText="1"/>
    </xf>
    <xf numFmtId="0" fontId="22" fillId="9" borderId="46" xfId="0" applyFont="1" applyFill="1" applyBorder="1" applyAlignment="1">
      <alignment horizontal="right" vertical="top"/>
    </xf>
    <xf numFmtId="0" fontId="22" fillId="9" borderId="46" xfId="0" applyFont="1" applyFill="1" applyBorder="1" applyAlignment="1">
      <alignment vertical="top"/>
    </xf>
    <xf numFmtId="49" fontId="23" fillId="30" borderId="46" xfId="0" applyNumberFormat="1" applyFont="1" applyFill="1" applyBorder="1" applyAlignment="1">
      <alignment vertical="top" wrapText="1"/>
    </xf>
    <xf numFmtId="0" fontId="22" fillId="30" borderId="46" xfId="0" applyFont="1" applyFill="1" applyBorder="1" applyAlignment="1">
      <alignment horizontal="right" vertical="top"/>
    </xf>
    <xf numFmtId="0" fontId="22" fillId="30" borderId="46" xfId="0" applyFont="1" applyFill="1" applyBorder="1" applyAlignment="1">
      <alignment vertical="top"/>
    </xf>
    <xf numFmtId="49" fontId="23" fillId="2" borderId="46" xfId="0" applyNumberFormat="1" applyFont="1" applyFill="1" applyBorder="1" applyAlignment="1">
      <alignment vertical="top" wrapText="1"/>
    </xf>
    <xf numFmtId="0" fontId="22" fillId="2" borderId="46" xfId="0" applyFont="1" applyFill="1" applyBorder="1" applyAlignment="1">
      <alignment horizontal="right" vertical="top"/>
    </xf>
    <xf numFmtId="0" fontId="22" fillId="2" borderId="46" xfId="0" applyFont="1" applyFill="1" applyBorder="1" applyAlignment="1">
      <alignment vertical="top"/>
    </xf>
    <xf numFmtId="49" fontId="23" fillId="20" borderId="46" xfId="0" applyNumberFormat="1" applyFont="1" applyFill="1" applyBorder="1" applyAlignment="1">
      <alignment vertical="top" wrapText="1"/>
    </xf>
    <xf numFmtId="0" fontId="22" fillId="20" borderId="46" xfId="0" applyFont="1" applyFill="1" applyBorder="1" applyAlignment="1">
      <alignment horizontal="right" vertical="top"/>
    </xf>
    <xf numFmtId="0" fontId="22" fillId="20" borderId="46" xfId="0" applyFont="1" applyFill="1" applyBorder="1" applyAlignment="1">
      <alignment vertical="top"/>
    </xf>
    <xf numFmtId="0" fontId="23" fillId="2" borderId="46" xfId="0" applyFont="1" applyFill="1" applyBorder="1" applyAlignment="1">
      <alignment vertical="top" wrapText="1"/>
    </xf>
    <xf numFmtId="0" fontId="23" fillId="24" borderId="46" xfId="0" applyFont="1" applyFill="1" applyBorder="1" applyAlignment="1">
      <alignment vertical="top" wrapText="1"/>
    </xf>
    <xf numFmtId="0" fontId="22" fillId="24" borderId="0" xfId="0" applyFont="1" applyFill="1" applyAlignment="1">
      <alignment vertical="top"/>
    </xf>
    <xf numFmtId="0" fontId="22" fillId="30" borderId="0" xfId="0" applyFont="1" applyFill="1" applyAlignment="1">
      <alignment vertical="top"/>
    </xf>
    <xf numFmtId="0" fontId="22" fillId="2" borderId="0" xfId="0" applyFont="1" applyFill="1" applyAlignment="1">
      <alignment vertical="top"/>
    </xf>
    <xf numFmtId="0" fontId="22" fillId="20" borderId="0" xfId="0" applyFont="1" applyFill="1" applyAlignment="1">
      <alignment vertical="top"/>
    </xf>
    <xf numFmtId="0" fontId="22" fillId="9" borderId="0" xfId="0" applyFont="1" applyFill="1" applyAlignment="1">
      <alignment vertical="top"/>
    </xf>
    <xf numFmtId="0" fontId="24" fillId="11" borderId="0" xfId="0" applyFont="1" applyFill="1"/>
    <xf numFmtId="0" fontId="24" fillId="11" borderId="0" xfId="0" applyFont="1" applyFill="1" applyAlignment="1">
      <alignment horizontal="center"/>
    </xf>
    <xf numFmtId="0" fontId="9" fillId="11" borderId="3" xfId="0" applyFont="1" applyFill="1" applyBorder="1" applyAlignment="1">
      <alignment horizontal="left"/>
    </xf>
    <xf numFmtId="0" fontId="1" fillId="7" borderId="3" xfId="0" applyFont="1" applyFill="1" applyBorder="1"/>
    <xf numFmtId="0" fontId="3" fillId="38" borderId="3" xfId="0" applyFont="1" applyFill="1" applyBorder="1"/>
    <xf numFmtId="0" fontId="5" fillId="0" borderId="5" xfId="0" applyFont="1" applyBorder="1"/>
    <xf numFmtId="0" fontId="7" fillId="24" borderId="6" xfId="0" applyFont="1" applyFill="1" applyBorder="1" applyAlignment="1">
      <alignment wrapText="1"/>
    </xf>
    <xf numFmtId="0" fontId="7" fillId="25" borderId="6" xfId="0" applyFont="1" applyFill="1" applyBorder="1" applyAlignment="1">
      <alignment wrapText="1"/>
    </xf>
    <xf numFmtId="0" fontId="7" fillId="26" borderId="6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7" fillId="12" borderId="6" xfId="0" applyFont="1" applyFill="1" applyBorder="1" applyAlignment="1">
      <alignment wrapText="1"/>
    </xf>
    <xf numFmtId="0" fontId="7" fillId="9" borderId="6" xfId="0" applyFont="1" applyFill="1" applyBorder="1" applyAlignment="1">
      <alignment wrapText="1"/>
    </xf>
    <xf numFmtId="0" fontId="7" fillId="27" borderId="6" xfId="0" applyFont="1" applyFill="1" applyBorder="1" applyAlignment="1">
      <alignment wrapText="1"/>
    </xf>
    <xf numFmtId="0" fontId="7" fillId="19" borderId="7" xfId="0" applyFont="1" applyFill="1" applyBorder="1" applyAlignment="1">
      <alignment wrapText="1"/>
    </xf>
    <xf numFmtId="0" fontId="5" fillId="0" borderId="8" xfId="0" applyFont="1" applyBorder="1"/>
    <xf numFmtId="0" fontId="7" fillId="21" borderId="6" xfId="0" applyFont="1" applyFill="1" applyBorder="1" applyAlignment="1">
      <alignment wrapText="1"/>
    </xf>
    <xf numFmtId="0" fontId="7" fillId="17" borderId="6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7" fillId="22" borderId="6" xfId="0" applyFont="1" applyFill="1" applyBorder="1" applyAlignment="1">
      <alignment wrapText="1"/>
    </xf>
    <xf numFmtId="0" fontId="7" fillId="23" borderId="6" xfId="0" applyFont="1" applyFill="1" applyBorder="1" applyAlignment="1">
      <alignment wrapText="1"/>
    </xf>
    <xf numFmtId="0" fontId="7" fillId="16" borderId="6" xfId="0" applyFont="1" applyFill="1" applyBorder="1" applyAlignment="1">
      <alignment wrapText="1"/>
    </xf>
    <xf numFmtId="0" fontId="14" fillId="9" borderId="7" xfId="0" applyFont="1" applyFill="1" applyBorder="1" applyAlignment="1">
      <alignment horizontal="center"/>
    </xf>
    <xf numFmtId="0" fontId="5" fillId="0" borderId="2" xfId="0" applyFont="1" applyBorder="1"/>
    <xf numFmtId="0" fontId="14" fillId="33" borderId="7" xfId="0" applyFont="1" applyFill="1" applyBorder="1" applyAlignment="1">
      <alignment horizontal="center"/>
    </xf>
    <xf numFmtId="0" fontId="16" fillId="0" borderId="7" xfId="0" applyFont="1" applyBorder="1" applyAlignment="1">
      <alignment wrapText="1"/>
    </xf>
    <xf numFmtId="0" fontId="5" fillId="0" borderId="14" xfId="0" applyFont="1" applyBorder="1"/>
    <xf numFmtId="0" fontId="16" fillId="6" borderId="7" xfId="0" applyFont="1" applyFill="1" applyBorder="1" applyAlignment="1">
      <alignment wrapText="1"/>
    </xf>
    <xf numFmtId="0" fontId="16" fillId="6" borderId="12" xfId="0" applyFont="1" applyFill="1" applyBorder="1" applyAlignment="1">
      <alignment wrapText="1"/>
    </xf>
    <xf numFmtId="0" fontId="5" fillId="0" borderId="16" xfId="0" applyFont="1" applyBorder="1"/>
    <xf numFmtId="0" fontId="16" fillId="23" borderId="7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0" xfId="0"/>
    <xf numFmtId="0" fontId="15" fillId="24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wrapText="1"/>
    </xf>
    <xf numFmtId="0" fontId="16" fillId="27" borderId="7" xfId="0" applyFont="1" applyFill="1" applyBorder="1" applyAlignment="1">
      <alignment horizontal="center" wrapText="1"/>
    </xf>
    <xf numFmtId="0" fontId="16" fillId="9" borderId="7" xfId="0" applyFont="1" applyFill="1" applyBorder="1" applyAlignment="1">
      <alignment wrapText="1"/>
    </xf>
    <xf numFmtId="0" fontId="15" fillId="18" borderId="12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5" fillId="0" borderId="6" xfId="0" applyFont="1" applyBorder="1"/>
    <xf numFmtId="0" fontId="5" fillId="0" borderId="1" xfId="0" applyFont="1" applyBorder="1"/>
    <xf numFmtId="0" fontId="15" fillId="18" borderId="10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15" fillId="4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wrapText="1"/>
    </xf>
    <xf numFmtId="0" fontId="16" fillId="27" borderId="7" xfId="0" applyFont="1" applyFill="1" applyBorder="1" applyAlignment="1">
      <alignment wrapText="1"/>
    </xf>
    <xf numFmtId="0" fontId="16" fillId="9" borderId="7" xfId="0" applyFont="1" applyFill="1" applyBorder="1" applyAlignment="1">
      <alignment horizontal="center" wrapText="1"/>
    </xf>
    <xf numFmtId="0" fontId="16" fillId="22" borderId="7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49" fontId="23" fillId="41" borderId="39" xfId="0" applyNumberFormat="1" applyFont="1" applyFill="1" applyBorder="1" applyAlignment="1">
      <alignment vertical="top"/>
    </xf>
    <xf numFmtId="0" fontId="5" fillId="0" borderId="40" xfId="0" applyFont="1" applyBorder="1"/>
    <xf numFmtId="1" fontId="23" fillId="2" borderId="39" xfId="0" applyNumberFormat="1" applyFont="1" applyFill="1" applyBorder="1" applyAlignment="1">
      <alignment vertical="top"/>
    </xf>
    <xf numFmtId="49" fontId="23" fillId="9" borderId="39" xfId="0" applyNumberFormat="1" applyFont="1" applyFill="1" applyBorder="1" applyAlignment="1">
      <alignment vertical="top"/>
    </xf>
    <xf numFmtId="0" fontId="15" fillId="42" borderId="7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top"/>
    </xf>
    <xf numFmtId="49" fontId="23" fillId="41" borderId="0" xfId="0" applyNumberFormat="1" applyFont="1" applyFill="1" applyAlignment="1">
      <alignment vertical="top"/>
    </xf>
    <xf numFmtId="1" fontId="23" fillId="2" borderId="0" xfId="0" applyNumberFormat="1" applyFont="1" applyFill="1" applyAlignment="1">
      <alignment vertical="top"/>
    </xf>
    <xf numFmtId="49" fontId="23" fillId="9" borderId="43" xfId="0" applyNumberFormat="1" applyFont="1" applyFill="1" applyBorder="1" applyAlignment="1">
      <alignment vertical="top"/>
    </xf>
    <xf numFmtId="0" fontId="5" fillId="0" borderId="43" xfId="0" applyFont="1" applyBorder="1"/>
    <xf numFmtId="0" fontId="7" fillId="7" borderId="9" xfId="0" applyFont="1" applyFill="1" applyBorder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O974"/>
  <sheetViews>
    <sheetView workbookViewId="0"/>
  </sheetViews>
  <sheetFormatPr defaultColWidth="12.6328125" defaultRowHeight="15.75" customHeight="1"/>
  <cols>
    <col min="1" max="1" width="38.6328125" customWidth="1"/>
    <col min="2" max="2" width="13.6328125" customWidth="1"/>
    <col min="3" max="3" width="12.36328125" customWidth="1"/>
    <col min="4" max="4" width="17.90625" customWidth="1"/>
    <col min="5" max="5" width="0.36328125" customWidth="1"/>
    <col min="6" max="6" width="23.26953125" customWidth="1"/>
    <col min="7" max="7" width="22" customWidth="1"/>
    <col min="8" max="8" width="18.36328125" customWidth="1"/>
    <col min="9" max="9" width="18" customWidth="1"/>
  </cols>
  <sheetData>
    <row r="1" spans="1:15" ht="15.75" customHeight="1">
      <c r="A1" s="27" t="s">
        <v>157</v>
      </c>
      <c r="B1" s="41" t="s">
        <v>158</v>
      </c>
      <c r="C1" s="3" t="s">
        <v>159</v>
      </c>
      <c r="D1" s="3" t="s">
        <v>160</v>
      </c>
      <c r="E1" s="3" t="s">
        <v>161</v>
      </c>
      <c r="F1" s="3" t="s">
        <v>162</v>
      </c>
      <c r="G1" s="3" t="s">
        <v>0</v>
      </c>
      <c r="H1" s="3" t="s">
        <v>2</v>
      </c>
      <c r="I1" s="3" t="s">
        <v>3</v>
      </c>
      <c r="J1" s="12" t="s">
        <v>4</v>
      </c>
      <c r="K1" s="12" t="s">
        <v>5</v>
      </c>
      <c r="L1" s="12" t="s">
        <v>6</v>
      </c>
      <c r="M1" s="12" t="s">
        <v>7</v>
      </c>
      <c r="N1" s="12" t="s">
        <v>9</v>
      </c>
      <c r="O1" s="12" t="s">
        <v>8</v>
      </c>
    </row>
    <row r="2" spans="1:15">
      <c r="A2" s="28" t="s">
        <v>118</v>
      </c>
      <c r="B2" s="42"/>
      <c r="C2" s="29"/>
      <c r="D2" s="29"/>
      <c r="E2" s="29"/>
      <c r="F2" s="29"/>
      <c r="G2" s="29"/>
      <c r="H2" s="30"/>
      <c r="I2" s="31"/>
      <c r="J2" s="5"/>
      <c r="K2" s="5"/>
      <c r="L2" s="5"/>
      <c r="M2" s="5"/>
      <c r="N2" s="5"/>
      <c r="O2" s="5"/>
    </row>
    <row r="3" spans="1:15">
      <c r="A3" s="43" t="s">
        <v>119</v>
      </c>
      <c r="B3" s="5"/>
      <c r="C3" s="5"/>
      <c r="D3" s="5"/>
      <c r="E3" s="5"/>
      <c r="F3" s="5"/>
      <c r="G3" s="5"/>
      <c r="H3" s="13"/>
      <c r="I3" s="5"/>
      <c r="J3" s="5"/>
      <c r="K3" s="5"/>
      <c r="L3" s="5"/>
      <c r="M3" s="5"/>
      <c r="N3" s="5"/>
      <c r="O3" s="5"/>
    </row>
    <row r="4" spans="1:15">
      <c r="A4" s="44" t="s">
        <v>163</v>
      </c>
      <c r="B4" s="45">
        <v>2600</v>
      </c>
      <c r="C4" s="46" t="s">
        <v>164</v>
      </c>
      <c r="D4" s="47" t="s">
        <v>49</v>
      </c>
      <c r="E4" s="47" t="s">
        <v>49</v>
      </c>
      <c r="F4" s="47" t="s">
        <v>49</v>
      </c>
      <c r="G4" s="5" t="s">
        <v>165</v>
      </c>
      <c r="H4" s="48" t="s">
        <v>120</v>
      </c>
      <c r="I4" s="5"/>
      <c r="J4" s="5" t="s">
        <v>1</v>
      </c>
      <c r="K4" s="49" t="s">
        <v>121</v>
      </c>
      <c r="L4" s="11"/>
      <c r="M4" s="5"/>
      <c r="N4" s="49" t="s">
        <v>122</v>
      </c>
      <c r="O4" s="5" t="s">
        <v>166</v>
      </c>
    </row>
    <row r="5" spans="1:15">
      <c r="A5" s="44" t="s">
        <v>167</v>
      </c>
      <c r="B5" s="50">
        <v>1200</v>
      </c>
      <c r="C5" s="46" t="s">
        <v>164</v>
      </c>
      <c r="D5" s="51" t="s">
        <v>168</v>
      </c>
      <c r="E5" s="51" t="s">
        <v>168</v>
      </c>
      <c r="F5" s="51" t="s">
        <v>168</v>
      </c>
      <c r="G5" s="52"/>
      <c r="H5" s="35"/>
      <c r="I5" s="5"/>
      <c r="J5" s="5"/>
      <c r="K5" s="5"/>
      <c r="L5" s="11"/>
      <c r="M5" s="5"/>
      <c r="N5" s="36"/>
      <c r="O5" s="5"/>
    </row>
    <row r="6" spans="1:15">
      <c r="A6" s="44" t="s">
        <v>169</v>
      </c>
      <c r="B6" s="50">
        <v>1300</v>
      </c>
      <c r="C6" s="51" t="s">
        <v>168</v>
      </c>
      <c r="D6" s="51" t="s">
        <v>168</v>
      </c>
      <c r="E6" s="51" t="s">
        <v>168</v>
      </c>
      <c r="F6" s="53" t="s">
        <v>170</v>
      </c>
      <c r="G6" s="52"/>
      <c r="H6" s="35"/>
      <c r="I6" s="5"/>
      <c r="J6" s="5"/>
      <c r="K6" s="5"/>
      <c r="L6" s="11"/>
      <c r="M6" s="5"/>
      <c r="N6" s="36"/>
      <c r="O6" s="5"/>
    </row>
    <row r="7" spans="1:15">
      <c r="A7" s="44" t="s">
        <v>171</v>
      </c>
      <c r="B7" s="50">
        <v>600</v>
      </c>
      <c r="C7" s="51" t="s">
        <v>168</v>
      </c>
      <c r="D7" s="54" t="s">
        <v>172</v>
      </c>
      <c r="E7" s="54" t="s">
        <v>172</v>
      </c>
      <c r="F7" s="53" t="s">
        <v>170</v>
      </c>
      <c r="G7" s="52"/>
      <c r="H7" s="35"/>
      <c r="I7" s="5"/>
      <c r="J7" s="5"/>
      <c r="K7" s="5"/>
      <c r="L7" s="11"/>
      <c r="M7" s="5"/>
      <c r="N7" s="36"/>
      <c r="O7" s="5"/>
    </row>
    <row r="8" spans="1:15">
      <c r="A8" s="44" t="s">
        <v>173</v>
      </c>
      <c r="B8" s="50">
        <v>1300</v>
      </c>
      <c r="C8" s="55" t="s">
        <v>174</v>
      </c>
      <c r="D8" s="55" t="s">
        <v>174</v>
      </c>
      <c r="E8" s="55" t="s">
        <v>174</v>
      </c>
      <c r="F8" s="55" t="s">
        <v>174</v>
      </c>
      <c r="G8" s="52"/>
      <c r="H8" s="35"/>
      <c r="I8" s="5"/>
      <c r="J8" s="5"/>
      <c r="K8" s="5"/>
      <c r="L8" s="11"/>
      <c r="M8" s="5"/>
      <c r="N8" s="36"/>
      <c r="O8" s="5"/>
    </row>
    <row r="9" spans="1:15">
      <c r="A9" s="44" t="s">
        <v>175</v>
      </c>
      <c r="B9" s="50">
        <v>700</v>
      </c>
      <c r="C9" s="55" t="s">
        <v>174</v>
      </c>
      <c r="D9" s="55" t="s">
        <v>174</v>
      </c>
      <c r="E9" s="55" t="s">
        <v>174</v>
      </c>
      <c r="F9" s="51" t="s">
        <v>168</v>
      </c>
      <c r="G9" s="49"/>
      <c r="H9" s="35"/>
      <c r="I9" s="5"/>
      <c r="J9" s="5"/>
      <c r="K9" s="5"/>
      <c r="L9" s="11"/>
      <c r="M9" s="5"/>
      <c r="N9" s="36"/>
      <c r="O9" s="5"/>
    </row>
    <row r="10" spans="1:15">
      <c r="A10" s="56" t="s">
        <v>176</v>
      </c>
      <c r="B10" s="50">
        <v>400</v>
      </c>
      <c r="C10" s="57" t="s">
        <v>172</v>
      </c>
      <c r="D10" s="57" t="s">
        <v>172</v>
      </c>
      <c r="E10" s="57" t="s">
        <v>172</v>
      </c>
      <c r="F10" s="58" t="s">
        <v>168</v>
      </c>
      <c r="G10" s="49" t="s">
        <v>177</v>
      </c>
      <c r="H10" s="35"/>
      <c r="I10" s="5"/>
      <c r="J10" s="5" t="s">
        <v>1</v>
      </c>
      <c r="K10" s="5"/>
      <c r="L10" s="11"/>
      <c r="M10" s="5"/>
      <c r="N10" s="36" t="s">
        <v>1</v>
      </c>
      <c r="O10" s="5"/>
    </row>
    <row r="11" spans="1:15">
      <c r="A11" s="56" t="s">
        <v>123</v>
      </c>
      <c r="B11" s="50">
        <v>700</v>
      </c>
      <c r="C11" s="57" t="s">
        <v>172</v>
      </c>
      <c r="D11" s="59" t="s">
        <v>174</v>
      </c>
      <c r="E11" s="59" t="s">
        <v>174</v>
      </c>
      <c r="F11" s="57" t="s">
        <v>172</v>
      </c>
      <c r="G11" s="49" t="s">
        <v>178</v>
      </c>
      <c r="H11" s="37"/>
      <c r="I11" s="5"/>
      <c r="J11" s="5" t="s">
        <v>1</v>
      </c>
      <c r="K11" s="5" t="s">
        <v>124</v>
      </c>
      <c r="L11" s="8" t="s">
        <v>125</v>
      </c>
      <c r="M11" s="5"/>
      <c r="N11" s="36" t="s">
        <v>1</v>
      </c>
      <c r="O11" s="5" t="s">
        <v>126</v>
      </c>
    </row>
    <row r="12" spans="1:15">
      <c r="A12" s="56" t="s">
        <v>127</v>
      </c>
      <c r="B12" s="50">
        <v>1000</v>
      </c>
      <c r="C12" s="57" t="s">
        <v>172</v>
      </c>
      <c r="D12" s="57" t="s">
        <v>172</v>
      </c>
      <c r="E12" s="57" t="s">
        <v>172</v>
      </c>
      <c r="F12" s="59" t="s">
        <v>174</v>
      </c>
      <c r="G12" s="49" t="s">
        <v>128</v>
      </c>
      <c r="H12" s="38"/>
      <c r="I12" s="5"/>
      <c r="J12" s="5" t="s">
        <v>1</v>
      </c>
      <c r="K12" s="5"/>
      <c r="L12" s="8"/>
      <c r="M12" s="5"/>
      <c r="N12" s="36" t="s">
        <v>1</v>
      </c>
      <c r="O12" s="5"/>
    </row>
    <row r="13" spans="1:15">
      <c r="A13" s="56" t="s">
        <v>179</v>
      </c>
      <c r="B13" s="45">
        <v>600</v>
      </c>
      <c r="C13" s="57" t="s">
        <v>172</v>
      </c>
      <c r="D13" s="40" t="s">
        <v>180</v>
      </c>
      <c r="E13" s="40" t="s">
        <v>180</v>
      </c>
      <c r="F13" s="40" t="s">
        <v>180</v>
      </c>
      <c r="G13" s="49" t="s">
        <v>181</v>
      </c>
      <c r="H13" s="33"/>
      <c r="I13" s="5"/>
      <c r="J13" s="5" t="s">
        <v>1</v>
      </c>
      <c r="K13" s="5"/>
      <c r="L13" s="11"/>
      <c r="M13" s="5"/>
      <c r="N13" s="36" t="s">
        <v>1</v>
      </c>
      <c r="O13" s="5"/>
    </row>
    <row r="14" spans="1:15">
      <c r="A14" s="56" t="s">
        <v>182</v>
      </c>
      <c r="B14" s="45">
        <v>700</v>
      </c>
      <c r="C14" s="57" t="s">
        <v>172</v>
      </c>
      <c r="D14" s="40" t="s">
        <v>180</v>
      </c>
      <c r="E14" s="40" t="s">
        <v>180</v>
      </c>
      <c r="F14" s="40" t="s">
        <v>180</v>
      </c>
      <c r="G14" s="49" t="s">
        <v>183</v>
      </c>
      <c r="H14" s="13"/>
      <c r="I14" s="5"/>
      <c r="J14" s="5"/>
      <c r="K14" s="5"/>
      <c r="L14" s="5"/>
      <c r="M14" s="5"/>
      <c r="N14" s="9"/>
      <c r="O14" s="5"/>
    </row>
    <row r="15" spans="1:15">
      <c r="A15" s="56" t="s">
        <v>184</v>
      </c>
      <c r="B15" s="45">
        <v>400</v>
      </c>
      <c r="C15" s="59" t="s">
        <v>174</v>
      </c>
      <c r="D15" s="40" t="s">
        <v>180</v>
      </c>
      <c r="E15" s="40" t="s">
        <v>180</v>
      </c>
      <c r="F15" s="40" t="s">
        <v>180</v>
      </c>
      <c r="G15" s="5"/>
      <c r="H15" s="13"/>
      <c r="I15" s="5"/>
      <c r="J15" s="5"/>
      <c r="K15" s="5"/>
      <c r="L15" s="5"/>
      <c r="M15" s="5"/>
      <c r="N15" s="49" t="s">
        <v>185</v>
      </c>
      <c r="O15" s="5"/>
    </row>
    <row r="16" spans="1:15">
      <c r="A16" s="56" t="s">
        <v>186</v>
      </c>
      <c r="B16" s="45">
        <v>570</v>
      </c>
      <c r="C16" s="57" t="s">
        <v>172</v>
      </c>
      <c r="D16" s="60" t="s">
        <v>187</v>
      </c>
      <c r="E16" s="61" t="s">
        <v>188</v>
      </c>
      <c r="F16" s="40" t="s">
        <v>180</v>
      </c>
      <c r="G16" s="49">
        <v>570</v>
      </c>
      <c r="H16" s="48">
        <v>720</v>
      </c>
      <c r="I16" s="5"/>
      <c r="J16" s="5"/>
      <c r="K16" s="5"/>
      <c r="L16" s="5"/>
      <c r="M16" s="5"/>
      <c r="N16" s="5"/>
      <c r="O16" s="5"/>
    </row>
    <row r="17" spans="1:15">
      <c r="A17" s="56" t="s">
        <v>189</v>
      </c>
      <c r="B17" s="45">
        <v>720</v>
      </c>
      <c r="C17" s="46" t="s">
        <v>164</v>
      </c>
      <c r="D17" s="60" t="s">
        <v>187</v>
      </c>
      <c r="E17" s="61" t="s">
        <v>188</v>
      </c>
      <c r="F17" s="61" t="s">
        <v>188</v>
      </c>
      <c r="G17" s="5"/>
      <c r="H17" s="13"/>
      <c r="I17" s="5"/>
      <c r="J17" s="5"/>
      <c r="K17" s="5"/>
      <c r="L17" s="5"/>
      <c r="M17" s="5"/>
      <c r="N17" s="5"/>
      <c r="O17" s="5"/>
    </row>
    <row r="18" spans="1:15">
      <c r="A18" s="56" t="s">
        <v>190</v>
      </c>
      <c r="B18" s="45">
        <v>500</v>
      </c>
      <c r="C18" s="59" t="s">
        <v>174</v>
      </c>
      <c r="D18" s="40" t="s">
        <v>180</v>
      </c>
      <c r="E18" s="40" t="s">
        <v>180</v>
      </c>
      <c r="F18" s="62" t="s">
        <v>170</v>
      </c>
      <c r="G18" s="5"/>
      <c r="H18" s="13"/>
      <c r="I18" s="5"/>
      <c r="J18" s="5"/>
      <c r="K18" s="5"/>
      <c r="L18" s="5"/>
      <c r="M18" s="5"/>
      <c r="N18" s="5"/>
      <c r="O18" s="5"/>
    </row>
    <row r="19" spans="1:15">
      <c r="A19" s="56" t="s">
        <v>191</v>
      </c>
      <c r="B19" s="63">
        <v>620</v>
      </c>
      <c r="C19" s="60" t="s">
        <v>187</v>
      </c>
      <c r="D19" s="60" t="s">
        <v>187</v>
      </c>
      <c r="E19" s="61" t="s">
        <v>188</v>
      </c>
      <c r="F19" s="61" t="s">
        <v>188</v>
      </c>
      <c r="G19" s="5"/>
      <c r="H19" s="13"/>
      <c r="I19" s="5"/>
      <c r="J19" s="5"/>
      <c r="K19" s="5"/>
      <c r="L19" s="5"/>
      <c r="M19" s="5"/>
      <c r="N19" s="5"/>
      <c r="O19" s="5"/>
    </row>
    <row r="20" spans="1:15">
      <c r="A20" s="56" t="s">
        <v>129</v>
      </c>
      <c r="B20" s="45">
        <v>500</v>
      </c>
      <c r="C20" s="59" t="s">
        <v>174</v>
      </c>
      <c r="D20" s="60" t="s">
        <v>187</v>
      </c>
      <c r="E20" s="61" t="s">
        <v>188</v>
      </c>
      <c r="F20" s="61" t="s">
        <v>188</v>
      </c>
      <c r="G20" s="5"/>
      <c r="H20" s="13"/>
      <c r="I20" s="5"/>
      <c r="J20" s="5"/>
      <c r="K20" s="5"/>
      <c r="L20" s="5"/>
      <c r="M20" s="5"/>
      <c r="N20" s="5"/>
      <c r="O20" s="5"/>
    </row>
    <row r="21" spans="1:15">
      <c r="A21" s="56" t="s">
        <v>192</v>
      </c>
      <c r="B21" s="63">
        <v>2400</v>
      </c>
      <c r="C21" s="46" t="s">
        <v>164</v>
      </c>
      <c r="D21" s="46" t="s">
        <v>164</v>
      </c>
      <c r="E21" s="46" t="s">
        <v>164</v>
      </c>
      <c r="F21" s="46" t="s">
        <v>164</v>
      </c>
      <c r="G21" s="5"/>
      <c r="H21" s="13" t="s">
        <v>131</v>
      </c>
      <c r="I21" s="5"/>
      <c r="J21" s="5"/>
      <c r="K21" s="5"/>
      <c r="L21" s="5"/>
      <c r="M21" s="5"/>
      <c r="N21" s="5"/>
      <c r="O21" s="5"/>
    </row>
    <row r="22" spans="1:15">
      <c r="A22" s="56" t="s">
        <v>193</v>
      </c>
      <c r="B22" s="63">
        <v>300</v>
      </c>
      <c r="C22" s="46" t="s">
        <v>164</v>
      </c>
      <c r="D22" s="46" t="s">
        <v>164</v>
      </c>
      <c r="E22" s="46" t="s">
        <v>164</v>
      </c>
      <c r="F22" s="46" t="s">
        <v>164</v>
      </c>
      <c r="G22" s="5"/>
      <c r="H22" s="13"/>
      <c r="I22" s="5"/>
      <c r="J22" s="5"/>
      <c r="K22" s="5"/>
      <c r="L22" s="5"/>
      <c r="M22" s="5"/>
      <c r="N22" s="5"/>
      <c r="O22" s="5"/>
    </row>
    <row r="23" spans="1:15">
      <c r="A23" s="56" t="s">
        <v>194</v>
      </c>
      <c r="B23" s="45">
        <v>200</v>
      </c>
      <c r="C23" s="57" t="s">
        <v>172</v>
      </c>
      <c r="D23" s="58" t="s">
        <v>168</v>
      </c>
      <c r="E23" s="58" t="s">
        <v>168</v>
      </c>
      <c r="F23" s="61" t="s">
        <v>188</v>
      </c>
      <c r="G23" s="49" t="s">
        <v>132</v>
      </c>
      <c r="H23" s="13" t="s">
        <v>133</v>
      </c>
      <c r="I23" s="5"/>
      <c r="J23" s="5" t="s">
        <v>1</v>
      </c>
      <c r="K23" s="5" t="s">
        <v>134</v>
      </c>
      <c r="L23" s="11"/>
      <c r="M23" s="5"/>
      <c r="N23" s="36"/>
      <c r="O23" s="5"/>
    </row>
    <row r="24" spans="1:15">
      <c r="A24" s="56" t="s">
        <v>135</v>
      </c>
      <c r="B24" s="45">
        <v>100</v>
      </c>
      <c r="C24" s="57" t="s">
        <v>172</v>
      </c>
      <c r="D24" s="64" t="s">
        <v>180</v>
      </c>
      <c r="E24" s="40" t="s">
        <v>180</v>
      </c>
      <c r="F24" s="40" t="s">
        <v>180</v>
      </c>
      <c r="G24" s="49" t="s">
        <v>136</v>
      </c>
      <c r="H24" s="13"/>
      <c r="I24" s="5"/>
      <c r="J24" s="5" t="s">
        <v>1</v>
      </c>
      <c r="K24" s="5"/>
      <c r="L24" s="11"/>
      <c r="M24" s="5"/>
      <c r="N24" s="36"/>
      <c r="O24" s="5"/>
    </row>
    <row r="25" spans="1:15">
      <c r="A25" s="56" t="s">
        <v>195</v>
      </c>
      <c r="B25" s="45">
        <v>50</v>
      </c>
      <c r="C25" s="57" t="s">
        <v>172</v>
      </c>
      <c r="D25" s="40" t="s">
        <v>180</v>
      </c>
      <c r="E25" s="40" t="s">
        <v>180</v>
      </c>
      <c r="F25" s="40" t="s">
        <v>180</v>
      </c>
      <c r="G25" s="49" t="s">
        <v>196</v>
      </c>
      <c r="H25" s="33" t="s">
        <v>10</v>
      </c>
      <c r="I25" s="5"/>
      <c r="J25" s="5" t="s">
        <v>1</v>
      </c>
      <c r="K25" s="5"/>
      <c r="L25" s="11"/>
      <c r="M25" s="5"/>
      <c r="N25" s="36"/>
      <c r="O25" s="5"/>
    </row>
    <row r="26" spans="1:15">
      <c r="A26" s="39" t="s">
        <v>197</v>
      </c>
      <c r="B26" s="45">
        <v>100</v>
      </c>
      <c r="C26" s="46" t="s">
        <v>164</v>
      </c>
      <c r="D26" s="60" t="s">
        <v>187</v>
      </c>
      <c r="E26" s="61" t="s">
        <v>188</v>
      </c>
      <c r="F26" s="57" t="s">
        <v>172</v>
      </c>
      <c r="G26" s="5" t="s">
        <v>137</v>
      </c>
      <c r="H26" s="48" t="s">
        <v>138</v>
      </c>
      <c r="I26" s="5"/>
      <c r="J26" s="5" t="s">
        <v>1</v>
      </c>
      <c r="K26" s="5"/>
      <c r="L26" s="11"/>
      <c r="M26" s="5"/>
      <c r="N26" s="36"/>
      <c r="O26" s="5"/>
    </row>
    <row r="27" spans="1:15">
      <c r="A27" s="39" t="s">
        <v>139</v>
      </c>
      <c r="B27" s="45">
        <v>120</v>
      </c>
      <c r="C27" s="46" t="s">
        <v>164</v>
      </c>
      <c r="D27" s="60" t="s">
        <v>187</v>
      </c>
      <c r="E27" s="61" t="s">
        <v>188</v>
      </c>
      <c r="F27" s="57" t="s">
        <v>172</v>
      </c>
      <c r="G27" s="5" t="s">
        <v>140</v>
      </c>
      <c r="H27" s="48" t="s">
        <v>141</v>
      </c>
      <c r="I27" s="5"/>
      <c r="J27" s="5" t="s">
        <v>1</v>
      </c>
      <c r="K27" s="5"/>
      <c r="L27" s="11"/>
      <c r="M27" s="5"/>
      <c r="N27" s="36"/>
      <c r="O27" s="5"/>
    </row>
    <row r="28" spans="1:15">
      <c r="A28" s="39" t="s">
        <v>142</v>
      </c>
      <c r="B28" s="45">
        <v>700</v>
      </c>
      <c r="C28" s="57" t="s">
        <v>172</v>
      </c>
      <c r="D28" s="57" t="s">
        <v>172</v>
      </c>
      <c r="E28" s="57" t="s">
        <v>172</v>
      </c>
      <c r="F28" s="57" t="s">
        <v>172</v>
      </c>
      <c r="G28" s="49" t="s">
        <v>198</v>
      </c>
      <c r="H28" s="33" t="s">
        <v>143</v>
      </c>
      <c r="I28" s="5"/>
      <c r="J28" s="5" t="s">
        <v>1</v>
      </c>
      <c r="K28" s="5"/>
      <c r="L28" s="8" t="s">
        <v>144</v>
      </c>
      <c r="M28" s="5"/>
      <c r="N28" s="36"/>
      <c r="O28" s="5"/>
    </row>
    <row r="29" spans="1:15">
      <c r="A29" s="39" t="s">
        <v>145</v>
      </c>
      <c r="B29" s="45">
        <v>120</v>
      </c>
      <c r="C29" s="57" t="s">
        <v>172</v>
      </c>
      <c r="D29" s="40" t="s">
        <v>180</v>
      </c>
      <c r="E29" s="40" t="s">
        <v>180</v>
      </c>
      <c r="F29" s="57" t="s">
        <v>172</v>
      </c>
      <c r="G29" s="49" t="s">
        <v>199</v>
      </c>
      <c r="H29" s="33" t="s">
        <v>146</v>
      </c>
      <c r="I29" s="5"/>
      <c r="J29" s="5" t="s">
        <v>1</v>
      </c>
      <c r="K29" s="5"/>
      <c r="L29" s="11"/>
      <c r="M29" s="5"/>
      <c r="N29" s="36"/>
      <c r="O29" s="5"/>
    </row>
    <row r="30" spans="1:15">
      <c r="A30" s="39" t="s">
        <v>147</v>
      </c>
      <c r="B30" s="45">
        <v>50</v>
      </c>
      <c r="C30" s="57" t="s">
        <v>172</v>
      </c>
      <c r="D30" s="40" t="s">
        <v>180</v>
      </c>
      <c r="E30" s="40" t="s">
        <v>180</v>
      </c>
      <c r="F30" s="57" t="s">
        <v>172</v>
      </c>
      <c r="G30" s="49" t="s">
        <v>67</v>
      </c>
      <c r="H30" s="13" t="s">
        <v>1</v>
      </c>
      <c r="I30" s="5"/>
      <c r="J30" s="5" t="s">
        <v>148</v>
      </c>
      <c r="K30" s="5"/>
      <c r="L30" s="11"/>
      <c r="M30" s="5"/>
      <c r="N30" s="34" t="s">
        <v>67</v>
      </c>
      <c r="O30" s="6" t="s">
        <v>10</v>
      </c>
    </row>
    <row r="31" spans="1:15">
      <c r="A31" s="39" t="s">
        <v>200</v>
      </c>
      <c r="B31" s="45">
        <v>250</v>
      </c>
      <c r="C31" s="60" t="s">
        <v>48</v>
      </c>
      <c r="D31" s="60" t="s">
        <v>187</v>
      </c>
      <c r="E31" s="61" t="s">
        <v>188</v>
      </c>
      <c r="F31" s="61" t="s">
        <v>188</v>
      </c>
      <c r="G31" s="5" t="s">
        <v>149</v>
      </c>
      <c r="H31" s="33" t="s">
        <v>150</v>
      </c>
      <c r="I31" s="5"/>
      <c r="J31" s="5" t="s">
        <v>1</v>
      </c>
      <c r="K31" s="5" t="s">
        <v>134</v>
      </c>
      <c r="L31" s="49" t="s">
        <v>151</v>
      </c>
      <c r="M31" s="5"/>
      <c r="N31" s="5" t="s">
        <v>152</v>
      </c>
      <c r="O31" s="5"/>
    </row>
    <row r="32" spans="1:15">
      <c r="A32" s="32" t="s">
        <v>153</v>
      </c>
      <c r="B32" s="45">
        <v>50</v>
      </c>
      <c r="C32" s="57" t="s">
        <v>172</v>
      </c>
      <c r="D32" s="47" t="s">
        <v>49</v>
      </c>
      <c r="E32" s="47" t="s">
        <v>49</v>
      </c>
      <c r="F32" s="57" t="s">
        <v>172</v>
      </c>
      <c r="G32" s="49" t="s">
        <v>67</v>
      </c>
      <c r="H32" s="13"/>
      <c r="I32" s="5"/>
      <c r="J32" s="5"/>
      <c r="K32" s="5"/>
      <c r="L32" s="5"/>
      <c r="M32" s="5"/>
      <c r="N32" s="36"/>
      <c r="O32" s="5"/>
    </row>
    <row r="33" spans="1:15">
      <c r="A33" s="32" t="s">
        <v>154</v>
      </c>
      <c r="B33" s="45">
        <v>50</v>
      </c>
      <c r="C33" s="57" t="s">
        <v>172</v>
      </c>
      <c r="D33" s="47" t="s">
        <v>49</v>
      </c>
      <c r="E33" s="47" t="s">
        <v>49</v>
      </c>
      <c r="F33" s="57" t="s">
        <v>172</v>
      </c>
      <c r="G33" s="49" t="s">
        <v>67</v>
      </c>
      <c r="H33" s="33" t="s">
        <v>155</v>
      </c>
      <c r="I33" s="5"/>
      <c r="J33" s="5" t="s">
        <v>1</v>
      </c>
      <c r="K33" s="5"/>
      <c r="L33" s="11"/>
      <c r="M33" s="5"/>
      <c r="N33" s="36"/>
      <c r="O33" s="5"/>
    </row>
    <row r="34" spans="1:15" ht="15.75" customHeight="1">
      <c r="B34" s="2" t="s">
        <v>201</v>
      </c>
      <c r="H34" s="1"/>
    </row>
    <row r="35" spans="1:15" ht="15.75" customHeight="1">
      <c r="A35" s="65" t="s">
        <v>202</v>
      </c>
      <c r="B35" s="2">
        <f>SUM(B2:B33)</f>
        <v>18900</v>
      </c>
      <c r="H35" s="1"/>
    </row>
    <row r="36" spans="1:15" ht="15.75" customHeight="1">
      <c r="B36" s="66" t="s">
        <v>203</v>
      </c>
      <c r="C36" s="66" t="s">
        <v>204</v>
      </c>
      <c r="D36" s="66" t="s">
        <v>205</v>
      </c>
      <c r="H36" s="1"/>
    </row>
    <row r="37" spans="1:15" ht="12.5">
      <c r="A37" s="2" t="s">
        <v>164</v>
      </c>
      <c r="B37" s="2">
        <f ca="1">SUMIF(D4:D33, "Шокуров Саша", B4)</f>
        <v>2700</v>
      </c>
      <c r="C37" s="2">
        <f ca="1">SUMIF(E4:E33, "Шокуров Саша", B4)</f>
        <v>2700</v>
      </c>
      <c r="D37" s="2">
        <f ca="1">SUMIF(F4:F33, "Шокуров Саша", B4)</f>
        <v>2700</v>
      </c>
      <c r="H37" s="1"/>
    </row>
    <row r="38" spans="1:15" ht="12.5">
      <c r="A38" s="2" t="s">
        <v>168</v>
      </c>
      <c r="B38" s="2">
        <f ca="1">SUMIF(D4:D33, "Кочкурова Юля", B4)</f>
        <v>2700</v>
      </c>
      <c r="C38" s="2">
        <f ca="1">SUMIF(E4:E33, "Кочкурова Юля", B4)</f>
        <v>2700</v>
      </c>
      <c r="D38" s="2">
        <f ca="1">SUMIF(F4:F33, "Кочкурова Юля", B4)</f>
        <v>2300</v>
      </c>
      <c r="H38" s="1"/>
    </row>
    <row r="39" spans="1:15" ht="12.5">
      <c r="A39" s="2" t="s">
        <v>174</v>
      </c>
      <c r="B39" s="2">
        <f ca="1">SUMIF(D4:D33, "Забровская Вика", B4)</f>
        <v>2700</v>
      </c>
      <c r="C39" s="2">
        <f ca="1">SUMIF(E4:E33, "Забровская Вика", B4)</f>
        <v>2700</v>
      </c>
      <c r="D39" s="2">
        <f ca="1">SUMIF(F4:F33, "Забровская Вика", B4)</f>
        <v>2300</v>
      </c>
      <c r="H39" s="1"/>
    </row>
    <row r="40" spans="1:15" ht="12.5">
      <c r="A40" s="2" t="s">
        <v>172</v>
      </c>
      <c r="B40" s="2">
        <f ca="1">SUMIF(D4:D33, "Парамошин Дима", B4)</f>
        <v>2700</v>
      </c>
      <c r="C40" s="2">
        <f ca="1">SUMIF(E4:E33, "Парамошин Дима", B4)</f>
        <v>2700</v>
      </c>
      <c r="D40" s="2">
        <f ca="1">SUMIF(F4:F33, "Парамошин Дима", B4)</f>
        <v>1890</v>
      </c>
      <c r="H40" s="1"/>
    </row>
    <row r="41" spans="1:15" ht="12.5">
      <c r="A41" s="2" t="s">
        <v>187</v>
      </c>
      <c r="B41" s="2">
        <f ca="1">SUMIF(D4:D33, "Недбайло Артем", B4)</f>
        <v>2880</v>
      </c>
      <c r="C41" s="2">
        <f ca="1">SUMIF(E4:E33, "Недбайло Артем", B4)</f>
        <v>0</v>
      </c>
      <c r="D41" s="2">
        <f ca="1">SUMIF(F4:F33, "Недбайло Артем", B4)</f>
        <v>0</v>
      </c>
      <c r="H41" s="1"/>
    </row>
    <row r="42" spans="1:15" ht="12.5">
      <c r="A42" s="2" t="s">
        <v>188</v>
      </c>
      <c r="B42" s="2">
        <f ca="1">SUMIF(D4:D33, "Романов Саша", B4)</f>
        <v>0</v>
      </c>
      <c r="C42" s="2">
        <f ca="1">SUMIF(E4:E33, "Романов Саша", B4)</f>
        <v>2880</v>
      </c>
      <c r="D42" s="2">
        <f ca="1">SUMIF(F4:F33, "Романов Саша", B4)</f>
        <v>2290</v>
      </c>
      <c r="H42" s="1"/>
    </row>
    <row r="43" spans="1:15" ht="12.5">
      <c r="A43" s="2" t="s">
        <v>180</v>
      </c>
      <c r="B43" s="2">
        <f ca="1">SUMIF(D4:D33, "Митревска Магда", B4)</f>
        <v>2520</v>
      </c>
      <c r="C43" s="2">
        <f ca="1">SUMIF(E4:E33, "Митревска Магда", B4)</f>
        <v>2520</v>
      </c>
      <c r="D43" s="2">
        <f ca="1">SUMIF(F4:F33, "Митревска Магда", B4)</f>
        <v>2420</v>
      </c>
      <c r="H43" s="1"/>
    </row>
    <row r="44" spans="1:15" ht="12.5">
      <c r="A44" s="2" t="s">
        <v>170</v>
      </c>
      <c r="B44" s="2">
        <f ca="1">SUMIF(D4:D33, "Шестакова Света", B4)</f>
        <v>0</v>
      </c>
      <c r="C44" s="2">
        <f ca="1">SUMIF(E4:E33, "Шестакова Света", B4)</f>
        <v>0</v>
      </c>
      <c r="D44" s="2">
        <f ca="1">SUMIF(F4:F33, "Шестакова Света", B4)</f>
        <v>2400</v>
      </c>
      <c r="H44" s="1"/>
    </row>
    <row r="45" spans="1:15" ht="12.5">
      <c r="A45" s="2" t="s">
        <v>49</v>
      </c>
      <c r="B45" s="2">
        <f ca="1">SUMIF(D4:D33, "Симутин Сергей", B4)</f>
        <v>2700</v>
      </c>
      <c r="C45" s="2">
        <f ca="1">SUMIF(E4:E33, "Симутин Сергей", B4)</f>
        <v>2700</v>
      </c>
      <c r="D45" s="2">
        <f ca="1">SUMIF(F4:F33, "Симутин Сергей", B4)</f>
        <v>2600</v>
      </c>
      <c r="H45" s="1"/>
    </row>
    <row r="46" spans="1:15" ht="12.5">
      <c r="B46" s="2">
        <f ca="1">SUM(B37:B45)</f>
        <v>18900</v>
      </c>
      <c r="C46" s="2">
        <f t="shared" ref="C46:D46" ca="1" si="0">SUM(C37:C45)</f>
        <v>18900</v>
      </c>
      <c r="D46" s="2">
        <f t="shared" ca="1" si="0"/>
        <v>18900</v>
      </c>
      <c r="H46" s="1"/>
    </row>
    <row r="47" spans="1:15" ht="12.5">
      <c r="H47" s="1"/>
    </row>
    <row r="48" spans="1:15" ht="12.5">
      <c r="H48" s="1"/>
    </row>
    <row r="49" spans="8:8" ht="12.5">
      <c r="H49" s="1"/>
    </row>
    <row r="50" spans="8:8" ht="12.5">
      <c r="H50" s="1"/>
    </row>
    <row r="51" spans="8:8" ht="12.5">
      <c r="H51" s="1"/>
    </row>
    <row r="52" spans="8:8" ht="12.5">
      <c r="H52" s="1"/>
    </row>
    <row r="53" spans="8:8" ht="12.5">
      <c r="H53" s="1"/>
    </row>
    <row r="54" spans="8:8" ht="12.5">
      <c r="H54" s="1"/>
    </row>
    <row r="55" spans="8:8" ht="12.5">
      <c r="H55" s="1"/>
    </row>
    <row r="56" spans="8:8" ht="12.5">
      <c r="H56" s="1"/>
    </row>
    <row r="57" spans="8:8" ht="12.5">
      <c r="H57" s="1"/>
    </row>
    <row r="58" spans="8:8" ht="12.5">
      <c r="H58" s="1"/>
    </row>
    <row r="59" spans="8:8" ht="12.5">
      <c r="H59" s="1"/>
    </row>
    <row r="60" spans="8:8" ht="12.5">
      <c r="H60" s="1"/>
    </row>
    <row r="61" spans="8:8" ht="12.5">
      <c r="H61" s="1"/>
    </row>
    <row r="62" spans="8:8" ht="12.5">
      <c r="H62" s="1"/>
    </row>
    <row r="63" spans="8:8" ht="12.5">
      <c r="H63" s="1"/>
    </row>
    <row r="64" spans="8:8" ht="12.5">
      <c r="H64" s="1"/>
    </row>
    <row r="65" spans="8:8" ht="12.5">
      <c r="H65" s="1"/>
    </row>
    <row r="66" spans="8:8" ht="12.5">
      <c r="H66" s="1"/>
    </row>
    <row r="67" spans="8:8" ht="12.5">
      <c r="H67" s="1"/>
    </row>
    <row r="68" spans="8:8" ht="12.5">
      <c r="H68" s="1"/>
    </row>
    <row r="69" spans="8:8" ht="12.5">
      <c r="H69" s="1"/>
    </row>
    <row r="70" spans="8:8" ht="12.5">
      <c r="H70" s="1"/>
    </row>
    <row r="71" spans="8:8" ht="12.5">
      <c r="H71" s="1"/>
    </row>
    <row r="72" spans="8:8" ht="12.5">
      <c r="H72" s="1"/>
    </row>
    <row r="73" spans="8:8" ht="12.5">
      <c r="H73" s="1"/>
    </row>
    <row r="74" spans="8:8" ht="12.5">
      <c r="H74" s="1"/>
    </row>
    <row r="75" spans="8:8" ht="12.5">
      <c r="H75" s="1"/>
    </row>
    <row r="76" spans="8:8" ht="12.5">
      <c r="H76" s="1"/>
    </row>
    <row r="77" spans="8:8" ht="12.5">
      <c r="H77" s="1"/>
    </row>
    <row r="78" spans="8:8" ht="12.5">
      <c r="H78" s="1"/>
    </row>
    <row r="79" spans="8:8" ht="12.5">
      <c r="H79" s="1"/>
    </row>
    <row r="80" spans="8:8" ht="12.5">
      <c r="H80" s="1"/>
    </row>
    <row r="81" spans="8:8" ht="12.5">
      <c r="H81" s="1"/>
    </row>
    <row r="82" spans="8:8" ht="12.5">
      <c r="H82" s="1"/>
    </row>
    <row r="83" spans="8:8" ht="12.5">
      <c r="H83" s="1"/>
    </row>
    <row r="84" spans="8:8" ht="12.5">
      <c r="H84" s="1"/>
    </row>
    <row r="85" spans="8:8" ht="12.5">
      <c r="H85" s="1"/>
    </row>
    <row r="86" spans="8:8" ht="12.5">
      <c r="H86" s="1"/>
    </row>
    <row r="87" spans="8:8" ht="12.5">
      <c r="H87" s="1"/>
    </row>
    <row r="88" spans="8:8" ht="12.5">
      <c r="H88" s="1"/>
    </row>
    <row r="89" spans="8:8" ht="12.5">
      <c r="H89" s="1"/>
    </row>
    <row r="90" spans="8:8" ht="12.5">
      <c r="H90" s="1"/>
    </row>
    <row r="91" spans="8:8" ht="12.5">
      <c r="H91" s="1"/>
    </row>
    <row r="92" spans="8:8" ht="12.5">
      <c r="H92" s="1"/>
    </row>
    <row r="93" spans="8:8" ht="12.5">
      <c r="H93" s="1"/>
    </row>
    <row r="94" spans="8:8" ht="12.5">
      <c r="H94" s="1"/>
    </row>
    <row r="95" spans="8:8" ht="12.5">
      <c r="H95" s="1"/>
    </row>
    <row r="96" spans="8:8" ht="12.5">
      <c r="H96" s="1"/>
    </row>
    <row r="97" spans="8:8" ht="12.5">
      <c r="H97" s="1"/>
    </row>
    <row r="98" spans="8:8" ht="12.5">
      <c r="H98" s="1"/>
    </row>
    <row r="99" spans="8:8" ht="12.5">
      <c r="H99" s="1"/>
    </row>
    <row r="100" spans="8:8" ht="12.5">
      <c r="H100" s="1"/>
    </row>
    <row r="101" spans="8:8" ht="12.5">
      <c r="H101" s="1"/>
    </row>
    <row r="102" spans="8:8" ht="12.5">
      <c r="H102" s="1"/>
    </row>
    <row r="103" spans="8:8" ht="12.5">
      <c r="H103" s="1"/>
    </row>
    <row r="104" spans="8:8" ht="12.5">
      <c r="H104" s="1"/>
    </row>
    <row r="105" spans="8:8" ht="12.5">
      <c r="H105" s="1"/>
    </row>
    <row r="106" spans="8:8" ht="12.5">
      <c r="H106" s="1"/>
    </row>
    <row r="107" spans="8:8" ht="12.5">
      <c r="H107" s="1"/>
    </row>
    <row r="108" spans="8:8" ht="12.5">
      <c r="H108" s="1"/>
    </row>
    <row r="109" spans="8:8" ht="12.5">
      <c r="H109" s="1"/>
    </row>
    <row r="110" spans="8:8" ht="12.5">
      <c r="H110" s="1"/>
    </row>
    <row r="111" spans="8:8" ht="12.5">
      <c r="H111" s="1"/>
    </row>
    <row r="112" spans="8:8" ht="12.5">
      <c r="H112" s="1"/>
    </row>
    <row r="113" spans="8:8" ht="12.5">
      <c r="H113" s="1"/>
    </row>
    <row r="114" spans="8:8" ht="12.5">
      <c r="H114" s="1"/>
    </row>
    <row r="115" spans="8:8" ht="12.5">
      <c r="H115" s="1"/>
    </row>
    <row r="116" spans="8:8" ht="12.5">
      <c r="H116" s="1"/>
    </row>
    <row r="117" spans="8:8" ht="12.5">
      <c r="H117" s="1"/>
    </row>
    <row r="118" spans="8:8" ht="12.5">
      <c r="H118" s="1"/>
    </row>
    <row r="119" spans="8:8" ht="12.5">
      <c r="H119" s="1"/>
    </row>
    <row r="120" spans="8:8" ht="12.5">
      <c r="H120" s="1"/>
    </row>
    <row r="121" spans="8:8" ht="12.5">
      <c r="H121" s="1"/>
    </row>
    <row r="122" spans="8:8" ht="12.5">
      <c r="H122" s="1"/>
    </row>
    <row r="123" spans="8:8" ht="12.5">
      <c r="H123" s="1"/>
    </row>
    <row r="124" spans="8:8" ht="12.5">
      <c r="H124" s="1"/>
    </row>
    <row r="125" spans="8:8" ht="12.5">
      <c r="H125" s="1"/>
    </row>
    <row r="126" spans="8:8" ht="12.5">
      <c r="H126" s="1"/>
    </row>
    <row r="127" spans="8:8" ht="12.5">
      <c r="H127" s="1"/>
    </row>
    <row r="128" spans="8:8" ht="12.5">
      <c r="H128" s="1"/>
    </row>
    <row r="129" spans="8:8" ht="12.5">
      <c r="H129" s="1"/>
    </row>
    <row r="130" spans="8:8" ht="12.5">
      <c r="H130" s="1"/>
    </row>
    <row r="131" spans="8:8" ht="12.5">
      <c r="H131" s="1"/>
    </row>
    <row r="132" spans="8:8" ht="12.5">
      <c r="H132" s="1"/>
    </row>
    <row r="133" spans="8:8" ht="12.5">
      <c r="H133" s="1"/>
    </row>
    <row r="134" spans="8:8" ht="12.5">
      <c r="H134" s="1"/>
    </row>
    <row r="135" spans="8:8" ht="12.5">
      <c r="H135" s="1"/>
    </row>
    <row r="136" spans="8:8" ht="12.5">
      <c r="H136" s="1"/>
    </row>
    <row r="137" spans="8:8" ht="12.5">
      <c r="H137" s="1"/>
    </row>
    <row r="138" spans="8:8" ht="12.5">
      <c r="H138" s="1"/>
    </row>
    <row r="139" spans="8:8" ht="12.5">
      <c r="H139" s="1"/>
    </row>
    <row r="140" spans="8:8" ht="12.5">
      <c r="H140" s="1"/>
    </row>
    <row r="141" spans="8:8" ht="12.5">
      <c r="H141" s="1"/>
    </row>
    <row r="142" spans="8:8" ht="12.5">
      <c r="H142" s="1"/>
    </row>
    <row r="143" spans="8:8" ht="12.5">
      <c r="H143" s="1"/>
    </row>
    <row r="144" spans="8:8" ht="12.5">
      <c r="H144" s="1"/>
    </row>
    <row r="145" spans="8:8" ht="12.5">
      <c r="H145" s="1"/>
    </row>
    <row r="146" spans="8:8" ht="12.5">
      <c r="H146" s="1"/>
    </row>
    <row r="147" spans="8:8" ht="12.5">
      <c r="H147" s="1"/>
    </row>
    <row r="148" spans="8:8" ht="12.5">
      <c r="H148" s="1"/>
    </row>
    <row r="149" spans="8:8" ht="12.5">
      <c r="H149" s="1"/>
    </row>
    <row r="150" spans="8:8" ht="12.5">
      <c r="H150" s="1"/>
    </row>
    <row r="151" spans="8:8" ht="12.5">
      <c r="H151" s="1"/>
    </row>
    <row r="152" spans="8:8" ht="12.5">
      <c r="H152" s="1"/>
    </row>
    <row r="153" spans="8:8" ht="12.5">
      <c r="H153" s="1"/>
    </row>
    <row r="154" spans="8:8" ht="12.5">
      <c r="H154" s="1"/>
    </row>
    <row r="155" spans="8:8" ht="12.5">
      <c r="H155" s="1"/>
    </row>
    <row r="156" spans="8:8" ht="12.5">
      <c r="H156" s="1"/>
    </row>
    <row r="157" spans="8:8" ht="12.5">
      <c r="H157" s="1"/>
    </row>
    <row r="158" spans="8:8" ht="12.5">
      <c r="H158" s="1"/>
    </row>
    <row r="159" spans="8:8" ht="12.5">
      <c r="H159" s="1"/>
    </row>
    <row r="160" spans="8:8" ht="12.5">
      <c r="H160" s="1"/>
    </row>
    <row r="161" spans="8:8" ht="12.5">
      <c r="H161" s="1"/>
    </row>
    <row r="162" spans="8:8" ht="12.5">
      <c r="H162" s="1"/>
    </row>
    <row r="163" spans="8:8" ht="12.5">
      <c r="H163" s="1"/>
    </row>
    <row r="164" spans="8:8" ht="12.5">
      <c r="H164" s="1"/>
    </row>
    <row r="165" spans="8:8" ht="12.5">
      <c r="H165" s="1"/>
    </row>
    <row r="166" spans="8:8" ht="12.5">
      <c r="H166" s="1"/>
    </row>
    <row r="167" spans="8:8" ht="12.5">
      <c r="H167" s="1"/>
    </row>
    <row r="168" spans="8:8" ht="12.5">
      <c r="H168" s="1"/>
    </row>
    <row r="169" spans="8:8" ht="12.5">
      <c r="H169" s="1"/>
    </row>
    <row r="170" spans="8:8" ht="12.5">
      <c r="H170" s="1"/>
    </row>
    <row r="171" spans="8:8" ht="12.5">
      <c r="H171" s="1"/>
    </row>
    <row r="172" spans="8:8" ht="12.5">
      <c r="H172" s="1"/>
    </row>
    <row r="173" spans="8:8" ht="12.5">
      <c r="H173" s="1"/>
    </row>
    <row r="174" spans="8:8" ht="12.5">
      <c r="H174" s="1"/>
    </row>
    <row r="175" spans="8:8" ht="12.5">
      <c r="H175" s="1"/>
    </row>
    <row r="176" spans="8:8" ht="12.5">
      <c r="H176" s="1"/>
    </row>
    <row r="177" spans="8:8" ht="12.5">
      <c r="H177" s="1"/>
    </row>
    <row r="178" spans="8:8" ht="12.5">
      <c r="H178" s="1"/>
    </row>
    <row r="179" spans="8:8" ht="12.5">
      <c r="H179" s="1"/>
    </row>
    <row r="180" spans="8:8" ht="12.5">
      <c r="H180" s="1"/>
    </row>
    <row r="181" spans="8:8" ht="12.5">
      <c r="H181" s="1"/>
    </row>
    <row r="182" spans="8:8" ht="12.5">
      <c r="H182" s="1"/>
    </row>
    <row r="183" spans="8:8" ht="12.5">
      <c r="H183" s="1"/>
    </row>
    <row r="184" spans="8:8" ht="12.5">
      <c r="H184" s="1"/>
    </row>
    <row r="185" spans="8:8" ht="12.5">
      <c r="H185" s="1"/>
    </row>
    <row r="186" spans="8:8" ht="12.5">
      <c r="H186" s="1"/>
    </row>
    <row r="187" spans="8:8" ht="12.5">
      <c r="H187" s="1"/>
    </row>
    <row r="188" spans="8:8" ht="12.5">
      <c r="H188" s="1"/>
    </row>
    <row r="189" spans="8:8" ht="12.5">
      <c r="H189" s="1"/>
    </row>
    <row r="190" spans="8:8" ht="12.5">
      <c r="H190" s="1"/>
    </row>
    <row r="191" spans="8:8" ht="12.5">
      <c r="H191" s="1"/>
    </row>
    <row r="192" spans="8:8" ht="12.5">
      <c r="H192" s="1"/>
    </row>
    <row r="193" spans="8:8" ht="12.5">
      <c r="H193" s="1"/>
    </row>
    <row r="194" spans="8:8" ht="12.5">
      <c r="H194" s="1"/>
    </row>
    <row r="195" spans="8:8" ht="12.5">
      <c r="H195" s="1"/>
    </row>
    <row r="196" spans="8:8" ht="12.5">
      <c r="H196" s="1"/>
    </row>
    <row r="197" spans="8:8" ht="12.5">
      <c r="H197" s="1"/>
    </row>
    <row r="198" spans="8:8" ht="12.5">
      <c r="H198" s="1"/>
    </row>
    <row r="199" spans="8:8" ht="12.5">
      <c r="H199" s="1"/>
    </row>
    <row r="200" spans="8:8" ht="12.5">
      <c r="H200" s="1"/>
    </row>
    <row r="201" spans="8:8" ht="12.5">
      <c r="H201" s="1"/>
    </row>
    <row r="202" spans="8:8" ht="12.5">
      <c r="H202" s="1"/>
    </row>
    <row r="203" spans="8:8" ht="12.5">
      <c r="H203" s="1"/>
    </row>
    <row r="204" spans="8:8" ht="12.5">
      <c r="H204" s="1"/>
    </row>
    <row r="205" spans="8:8" ht="12.5">
      <c r="H205" s="1"/>
    </row>
    <row r="206" spans="8:8" ht="12.5">
      <c r="H206" s="1"/>
    </row>
    <row r="207" spans="8:8" ht="12.5">
      <c r="H207" s="1"/>
    </row>
    <row r="208" spans="8:8" ht="12.5">
      <c r="H208" s="1"/>
    </row>
    <row r="209" spans="8:8" ht="12.5">
      <c r="H209" s="1"/>
    </row>
    <row r="210" spans="8:8" ht="12.5">
      <c r="H210" s="1"/>
    </row>
    <row r="211" spans="8:8" ht="12.5">
      <c r="H211" s="1"/>
    </row>
    <row r="212" spans="8:8" ht="12.5">
      <c r="H212" s="1"/>
    </row>
    <row r="213" spans="8:8" ht="12.5">
      <c r="H213" s="1"/>
    </row>
    <row r="214" spans="8:8" ht="12.5">
      <c r="H214" s="1"/>
    </row>
    <row r="215" spans="8:8" ht="12.5">
      <c r="H215" s="1"/>
    </row>
    <row r="216" spans="8:8" ht="12.5">
      <c r="H216" s="1"/>
    </row>
    <row r="217" spans="8:8" ht="12.5">
      <c r="H217" s="1"/>
    </row>
    <row r="218" spans="8:8" ht="12.5">
      <c r="H218" s="1"/>
    </row>
    <row r="219" spans="8:8" ht="12.5">
      <c r="H219" s="1"/>
    </row>
    <row r="220" spans="8:8" ht="12.5">
      <c r="H220" s="1"/>
    </row>
    <row r="221" spans="8:8" ht="12.5">
      <c r="H221" s="1"/>
    </row>
    <row r="222" spans="8:8" ht="12.5">
      <c r="H222" s="1"/>
    </row>
    <row r="223" spans="8:8" ht="12.5">
      <c r="H223" s="1"/>
    </row>
    <row r="224" spans="8:8" ht="12.5">
      <c r="H224" s="1"/>
    </row>
    <row r="225" spans="8:8" ht="12.5">
      <c r="H225" s="1"/>
    </row>
    <row r="226" spans="8:8" ht="12.5">
      <c r="H226" s="1"/>
    </row>
    <row r="227" spans="8:8" ht="12.5">
      <c r="H227" s="1"/>
    </row>
    <row r="228" spans="8:8" ht="12.5">
      <c r="H228" s="1"/>
    </row>
    <row r="229" spans="8:8" ht="12.5">
      <c r="H229" s="1"/>
    </row>
    <row r="230" spans="8:8" ht="12.5">
      <c r="H230" s="1"/>
    </row>
    <row r="231" spans="8:8" ht="12.5">
      <c r="H231" s="1"/>
    </row>
    <row r="232" spans="8:8" ht="12.5">
      <c r="H232" s="1"/>
    </row>
    <row r="233" spans="8:8" ht="12.5">
      <c r="H233" s="1"/>
    </row>
    <row r="234" spans="8:8" ht="12.5">
      <c r="H234" s="1"/>
    </row>
    <row r="235" spans="8:8" ht="12.5">
      <c r="H235" s="1"/>
    </row>
    <row r="236" spans="8:8" ht="12.5">
      <c r="H236" s="1"/>
    </row>
    <row r="237" spans="8:8" ht="12.5">
      <c r="H237" s="1"/>
    </row>
    <row r="238" spans="8:8" ht="12.5">
      <c r="H238" s="1"/>
    </row>
    <row r="239" spans="8:8" ht="12.5">
      <c r="H239" s="1"/>
    </row>
    <row r="240" spans="8:8" ht="12.5">
      <c r="H240" s="1"/>
    </row>
    <row r="241" spans="8:8" ht="12.5">
      <c r="H241" s="1"/>
    </row>
    <row r="242" spans="8:8" ht="12.5">
      <c r="H242" s="1"/>
    </row>
    <row r="243" spans="8:8" ht="12.5">
      <c r="H243" s="1"/>
    </row>
    <row r="244" spans="8:8" ht="12.5">
      <c r="H244" s="1"/>
    </row>
    <row r="245" spans="8:8" ht="12.5">
      <c r="H245" s="1"/>
    </row>
    <row r="246" spans="8:8" ht="12.5">
      <c r="H246" s="1"/>
    </row>
    <row r="247" spans="8:8" ht="12.5">
      <c r="H247" s="1"/>
    </row>
    <row r="248" spans="8:8" ht="12.5">
      <c r="H248" s="1"/>
    </row>
    <row r="249" spans="8:8" ht="12.5">
      <c r="H249" s="1"/>
    </row>
    <row r="250" spans="8:8" ht="12.5">
      <c r="H250" s="1"/>
    </row>
    <row r="251" spans="8:8" ht="12.5">
      <c r="H251" s="1"/>
    </row>
    <row r="252" spans="8:8" ht="12.5">
      <c r="H252" s="1"/>
    </row>
    <row r="253" spans="8:8" ht="12.5">
      <c r="H253" s="1"/>
    </row>
    <row r="254" spans="8:8" ht="12.5">
      <c r="H254" s="1"/>
    </row>
    <row r="255" spans="8:8" ht="12.5">
      <c r="H255" s="1"/>
    </row>
    <row r="256" spans="8:8" ht="12.5">
      <c r="H256" s="1"/>
    </row>
    <row r="257" spans="8:8" ht="12.5">
      <c r="H257" s="1"/>
    </row>
    <row r="258" spans="8:8" ht="12.5">
      <c r="H258" s="1"/>
    </row>
    <row r="259" spans="8:8" ht="12.5">
      <c r="H259" s="1"/>
    </row>
    <row r="260" spans="8:8" ht="12.5">
      <c r="H260" s="1"/>
    </row>
    <row r="261" spans="8:8" ht="12.5">
      <c r="H261" s="1"/>
    </row>
    <row r="262" spans="8:8" ht="12.5">
      <c r="H262" s="1"/>
    </row>
    <row r="263" spans="8:8" ht="12.5">
      <c r="H263" s="1"/>
    </row>
    <row r="264" spans="8:8" ht="12.5">
      <c r="H264" s="1"/>
    </row>
    <row r="265" spans="8:8" ht="12.5">
      <c r="H265" s="1"/>
    </row>
    <row r="266" spans="8:8" ht="12.5">
      <c r="H266" s="1"/>
    </row>
    <row r="267" spans="8:8" ht="12.5">
      <c r="H267" s="1"/>
    </row>
    <row r="268" spans="8:8" ht="12.5">
      <c r="H268" s="1"/>
    </row>
    <row r="269" spans="8:8" ht="12.5">
      <c r="H269" s="1"/>
    </row>
    <row r="270" spans="8:8" ht="12.5">
      <c r="H270" s="1"/>
    </row>
    <row r="271" spans="8:8" ht="12.5">
      <c r="H271" s="1"/>
    </row>
    <row r="272" spans="8:8" ht="12.5">
      <c r="H272" s="1"/>
    </row>
    <row r="273" spans="8:8" ht="12.5">
      <c r="H273" s="1"/>
    </row>
    <row r="274" spans="8:8" ht="12.5">
      <c r="H274" s="1"/>
    </row>
    <row r="275" spans="8:8" ht="12.5">
      <c r="H275" s="1"/>
    </row>
    <row r="276" spans="8:8" ht="12.5">
      <c r="H276" s="1"/>
    </row>
    <row r="277" spans="8:8" ht="12.5">
      <c r="H277" s="1"/>
    </row>
    <row r="278" spans="8:8" ht="12.5">
      <c r="H278" s="1"/>
    </row>
    <row r="279" spans="8:8" ht="12.5">
      <c r="H279" s="1"/>
    </row>
    <row r="280" spans="8:8" ht="12.5">
      <c r="H280" s="1"/>
    </row>
    <row r="281" spans="8:8" ht="12.5">
      <c r="H281" s="1"/>
    </row>
    <row r="282" spans="8:8" ht="12.5">
      <c r="H282" s="1"/>
    </row>
    <row r="283" spans="8:8" ht="12.5">
      <c r="H283" s="1"/>
    </row>
    <row r="284" spans="8:8" ht="12.5">
      <c r="H284" s="1"/>
    </row>
    <row r="285" spans="8:8" ht="12.5">
      <c r="H285" s="1"/>
    </row>
    <row r="286" spans="8:8" ht="12.5">
      <c r="H286" s="1"/>
    </row>
    <row r="287" spans="8:8" ht="12.5">
      <c r="H287" s="1"/>
    </row>
    <row r="288" spans="8:8" ht="12.5">
      <c r="H288" s="1"/>
    </row>
    <row r="289" spans="8:8" ht="12.5">
      <c r="H289" s="1"/>
    </row>
    <row r="290" spans="8:8" ht="12.5">
      <c r="H290" s="1"/>
    </row>
    <row r="291" spans="8:8" ht="12.5">
      <c r="H291" s="1"/>
    </row>
    <row r="292" spans="8:8" ht="12.5">
      <c r="H292" s="1"/>
    </row>
    <row r="293" spans="8:8" ht="12.5">
      <c r="H293" s="1"/>
    </row>
    <row r="294" spans="8:8" ht="12.5">
      <c r="H294" s="1"/>
    </row>
    <row r="295" spans="8:8" ht="12.5">
      <c r="H295" s="1"/>
    </row>
    <row r="296" spans="8:8" ht="12.5">
      <c r="H296" s="1"/>
    </row>
    <row r="297" spans="8:8" ht="12.5">
      <c r="H297" s="1"/>
    </row>
    <row r="298" spans="8:8" ht="12.5">
      <c r="H298" s="1"/>
    </row>
    <row r="299" spans="8:8" ht="12.5">
      <c r="H299" s="1"/>
    </row>
    <row r="300" spans="8:8" ht="12.5">
      <c r="H300" s="1"/>
    </row>
    <row r="301" spans="8:8" ht="12.5">
      <c r="H301" s="1"/>
    </row>
    <row r="302" spans="8:8" ht="12.5">
      <c r="H302" s="1"/>
    </row>
    <row r="303" spans="8:8" ht="12.5">
      <c r="H303" s="1"/>
    </row>
    <row r="304" spans="8:8" ht="12.5">
      <c r="H304" s="1"/>
    </row>
    <row r="305" spans="8:8" ht="12.5">
      <c r="H305" s="1"/>
    </row>
    <row r="306" spans="8:8" ht="12.5">
      <c r="H306" s="1"/>
    </row>
    <row r="307" spans="8:8" ht="12.5">
      <c r="H307" s="1"/>
    </row>
    <row r="308" spans="8:8" ht="12.5">
      <c r="H308" s="1"/>
    </row>
    <row r="309" spans="8:8" ht="12.5">
      <c r="H309" s="1"/>
    </row>
    <row r="310" spans="8:8" ht="12.5">
      <c r="H310" s="1"/>
    </row>
    <row r="311" spans="8:8" ht="12.5">
      <c r="H311" s="1"/>
    </row>
    <row r="312" spans="8:8" ht="12.5">
      <c r="H312" s="1"/>
    </row>
    <row r="313" spans="8:8" ht="12.5">
      <c r="H313" s="1"/>
    </row>
    <row r="314" spans="8:8" ht="12.5">
      <c r="H314" s="1"/>
    </row>
    <row r="315" spans="8:8" ht="12.5">
      <c r="H315" s="1"/>
    </row>
    <row r="316" spans="8:8" ht="12.5">
      <c r="H316" s="1"/>
    </row>
    <row r="317" spans="8:8" ht="12.5">
      <c r="H317" s="1"/>
    </row>
    <row r="318" spans="8:8" ht="12.5">
      <c r="H318" s="1"/>
    </row>
    <row r="319" spans="8:8" ht="12.5">
      <c r="H319" s="1"/>
    </row>
    <row r="320" spans="8:8" ht="12.5">
      <c r="H320" s="1"/>
    </row>
    <row r="321" spans="8:8" ht="12.5">
      <c r="H321" s="1"/>
    </row>
    <row r="322" spans="8:8" ht="12.5">
      <c r="H322" s="1"/>
    </row>
    <row r="323" spans="8:8" ht="12.5">
      <c r="H323" s="1"/>
    </row>
    <row r="324" spans="8:8" ht="12.5">
      <c r="H324" s="1"/>
    </row>
    <row r="325" spans="8:8" ht="12.5">
      <c r="H325" s="1"/>
    </row>
    <row r="326" spans="8:8" ht="12.5">
      <c r="H326" s="1"/>
    </row>
    <row r="327" spans="8:8" ht="12.5">
      <c r="H327" s="1"/>
    </row>
    <row r="328" spans="8:8" ht="12.5">
      <c r="H328" s="1"/>
    </row>
    <row r="329" spans="8:8" ht="12.5">
      <c r="H329" s="1"/>
    </row>
    <row r="330" spans="8:8" ht="12.5">
      <c r="H330" s="1"/>
    </row>
    <row r="331" spans="8:8" ht="12.5">
      <c r="H331" s="1"/>
    </row>
    <row r="332" spans="8:8" ht="12.5">
      <c r="H332" s="1"/>
    </row>
    <row r="333" spans="8:8" ht="12.5">
      <c r="H333" s="1"/>
    </row>
    <row r="334" spans="8:8" ht="12.5">
      <c r="H334" s="1"/>
    </row>
    <row r="335" spans="8:8" ht="12.5">
      <c r="H335" s="1"/>
    </row>
    <row r="336" spans="8:8" ht="12.5">
      <c r="H336" s="1"/>
    </row>
    <row r="337" spans="8:8" ht="12.5">
      <c r="H337" s="1"/>
    </row>
    <row r="338" spans="8:8" ht="12.5">
      <c r="H338" s="1"/>
    </row>
    <row r="339" spans="8:8" ht="12.5">
      <c r="H339" s="1"/>
    </row>
    <row r="340" spans="8:8" ht="12.5">
      <c r="H340" s="1"/>
    </row>
    <row r="341" spans="8:8" ht="12.5">
      <c r="H341" s="1"/>
    </row>
    <row r="342" spans="8:8" ht="12.5">
      <c r="H342" s="1"/>
    </row>
    <row r="343" spans="8:8" ht="12.5">
      <c r="H343" s="1"/>
    </row>
    <row r="344" spans="8:8" ht="12.5">
      <c r="H344" s="1"/>
    </row>
    <row r="345" spans="8:8" ht="12.5">
      <c r="H345" s="1"/>
    </row>
    <row r="346" spans="8:8" ht="12.5">
      <c r="H346" s="1"/>
    </row>
    <row r="347" spans="8:8" ht="12.5">
      <c r="H347" s="1"/>
    </row>
    <row r="348" spans="8:8" ht="12.5">
      <c r="H348" s="1"/>
    </row>
    <row r="349" spans="8:8" ht="12.5">
      <c r="H349" s="1"/>
    </row>
    <row r="350" spans="8:8" ht="12.5">
      <c r="H350" s="1"/>
    </row>
    <row r="351" spans="8:8" ht="12.5">
      <c r="H351" s="1"/>
    </row>
    <row r="352" spans="8:8" ht="12.5">
      <c r="H352" s="1"/>
    </row>
    <row r="353" spans="8:8" ht="12.5">
      <c r="H353" s="1"/>
    </row>
    <row r="354" spans="8:8" ht="12.5">
      <c r="H354" s="1"/>
    </row>
    <row r="355" spans="8:8" ht="12.5">
      <c r="H355" s="1"/>
    </row>
    <row r="356" spans="8:8" ht="12.5">
      <c r="H356" s="1"/>
    </row>
    <row r="357" spans="8:8" ht="12.5">
      <c r="H357" s="1"/>
    </row>
    <row r="358" spans="8:8" ht="12.5">
      <c r="H358" s="1"/>
    </row>
    <row r="359" spans="8:8" ht="12.5">
      <c r="H359" s="1"/>
    </row>
    <row r="360" spans="8:8" ht="12.5">
      <c r="H360" s="1"/>
    </row>
    <row r="361" spans="8:8" ht="12.5">
      <c r="H361" s="1"/>
    </row>
    <row r="362" spans="8:8" ht="12.5">
      <c r="H362" s="1"/>
    </row>
    <row r="363" spans="8:8" ht="12.5">
      <c r="H363" s="1"/>
    </row>
    <row r="364" spans="8:8" ht="12.5">
      <c r="H364" s="1"/>
    </row>
    <row r="365" spans="8:8" ht="12.5">
      <c r="H365" s="1"/>
    </row>
    <row r="366" spans="8:8" ht="12.5">
      <c r="H366" s="1"/>
    </row>
    <row r="367" spans="8:8" ht="12.5">
      <c r="H367" s="1"/>
    </row>
    <row r="368" spans="8:8" ht="12.5">
      <c r="H368" s="1"/>
    </row>
    <row r="369" spans="8:8" ht="12.5">
      <c r="H369" s="1"/>
    </row>
    <row r="370" spans="8:8" ht="12.5">
      <c r="H370" s="1"/>
    </row>
    <row r="371" spans="8:8" ht="12.5">
      <c r="H371" s="1"/>
    </row>
    <row r="372" spans="8:8" ht="12.5">
      <c r="H372" s="1"/>
    </row>
    <row r="373" spans="8:8" ht="12.5">
      <c r="H373" s="1"/>
    </row>
    <row r="374" spans="8:8" ht="12.5">
      <c r="H374" s="1"/>
    </row>
    <row r="375" spans="8:8" ht="12.5">
      <c r="H375" s="1"/>
    </row>
    <row r="376" spans="8:8" ht="12.5">
      <c r="H376" s="1"/>
    </row>
    <row r="377" spans="8:8" ht="12.5">
      <c r="H377" s="1"/>
    </row>
    <row r="378" spans="8:8" ht="12.5">
      <c r="H378" s="1"/>
    </row>
    <row r="379" spans="8:8" ht="12.5">
      <c r="H379" s="1"/>
    </row>
    <row r="380" spans="8:8" ht="12.5">
      <c r="H380" s="1"/>
    </row>
    <row r="381" spans="8:8" ht="12.5">
      <c r="H381" s="1"/>
    </row>
    <row r="382" spans="8:8" ht="12.5">
      <c r="H382" s="1"/>
    </row>
    <row r="383" spans="8:8" ht="12.5">
      <c r="H383" s="1"/>
    </row>
    <row r="384" spans="8:8" ht="12.5">
      <c r="H384" s="1"/>
    </row>
    <row r="385" spans="8:8" ht="12.5">
      <c r="H385" s="1"/>
    </row>
    <row r="386" spans="8:8" ht="12.5">
      <c r="H386" s="1"/>
    </row>
    <row r="387" spans="8:8" ht="12.5">
      <c r="H387" s="1"/>
    </row>
    <row r="388" spans="8:8" ht="12.5">
      <c r="H388" s="1"/>
    </row>
    <row r="389" spans="8:8" ht="12.5">
      <c r="H389" s="1"/>
    </row>
    <row r="390" spans="8:8" ht="12.5">
      <c r="H390" s="1"/>
    </row>
    <row r="391" spans="8:8" ht="12.5">
      <c r="H391" s="1"/>
    </row>
    <row r="392" spans="8:8" ht="12.5">
      <c r="H392" s="1"/>
    </row>
    <row r="393" spans="8:8" ht="12.5">
      <c r="H393" s="1"/>
    </row>
    <row r="394" spans="8:8" ht="12.5">
      <c r="H394" s="1"/>
    </row>
    <row r="395" spans="8:8" ht="12.5">
      <c r="H395" s="1"/>
    </row>
    <row r="396" spans="8:8" ht="12.5">
      <c r="H396" s="1"/>
    </row>
    <row r="397" spans="8:8" ht="12.5">
      <c r="H397" s="1"/>
    </row>
    <row r="398" spans="8:8" ht="12.5">
      <c r="H398" s="1"/>
    </row>
    <row r="399" spans="8:8" ht="12.5">
      <c r="H399" s="1"/>
    </row>
    <row r="400" spans="8:8" ht="12.5">
      <c r="H400" s="1"/>
    </row>
    <row r="401" spans="8:8" ht="12.5">
      <c r="H401" s="1"/>
    </row>
    <row r="402" spans="8:8" ht="12.5">
      <c r="H402" s="1"/>
    </row>
    <row r="403" spans="8:8" ht="12.5">
      <c r="H403" s="1"/>
    </row>
    <row r="404" spans="8:8" ht="12.5">
      <c r="H404" s="1"/>
    </row>
    <row r="405" spans="8:8" ht="12.5">
      <c r="H405" s="1"/>
    </row>
    <row r="406" spans="8:8" ht="12.5">
      <c r="H406" s="1"/>
    </row>
    <row r="407" spans="8:8" ht="12.5">
      <c r="H407" s="1"/>
    </row>
    <row r="408" spans="8:8" ht="12.5">
      <c r="H408" s="1"/>
    </row>
    <row r="409" spans="8:8" ht="12.5">
      <c r="H409" s="1"/>
    </row>
    <row r="410" spans="8:8" ht="12.5">
      <c r="H410" s="1"/>
    </row>
    <row r="411" spans="8:8" ht="12.5">
      <c r="H411" s="1"/>
    </row>
    <row r="412" spans="8:8" ht="12.5">
      <c r="H412" s="1"/>
    </row>
    <row r="413" spans="8:8" ht="12.5">
      <c r="H413" s="1"/>
    </row>
    <row r="414" spans="8:8" ht="12.5">
      <c r="H414" s="1"/>
    </row>
    <row r="415" spans="8:8" ht="12.5">
      <c r="H415" s="1"/>
    </row>
    <row r="416" spans="8:8" ht="12.5">
      <c r="H416" s="1"/>
    </row>
    <row r="417" spans="8:8" ht="12.5">
      <c r="H417" s="1"/>
    </row>
    <row r="418" spans="8:8" ht="12.5">
      <c r="H418" s="1"/>
    </row>
    <row r="419" spans="8:8" ht="12.5">
      <c r="H419" s="1"/>
    </row>
    <row r="420" spans="8:8" ht="12.5">
      <c r="H420" s="1"/>
    </row>
    <row r="421" spans="8:8" ht="12.5">
      <c r="H421" s="1"/>
    </row>
    <row r="422" spans="8:8" ht="12.5">
      <c r="H422" s="1"/>
    </row>
    <row r="423" spans="8:8" ht="12.5">
      <c r="H423" s="1"/>
    </row>
    <row r="424" spans="8:8" ht="12.5">
      <c r="H424" s="1"/>
    </row>
    <row r="425" spans="8:8" ht="12.5">
      <c r="H425" s="1"/>
    </row>
    <row r="426" spans="8:8" ht="12.5">
      <c r="H426" s="1"/>
    </row>
    <row r="427" spans="8:8" ht="12.5">
      <c r="H427" s="1"/>
    </row>
    <row r="428" spans="8:8" ht="12.5">
      <c r="H428" s="1"/>
    </row>
    <row r="429" spans="8:8" ht="12.5">
      <c r="H429" s="1"/>
    </row>
    <row r="430" spans="8:8" ht="12.5">
      <c r="H430" s="1"/>
    </row>
    <row r="431" spans="8:8" ht="12.5">
      <c r="H431" s="1"/>
    </row>
    <row r="432" spans="8:8" ht="12.5">
      <c r="H432" s="1"/>
    </row>
    <row r="433" spans="8:8" ht="12.5">
      <c r="H433" s="1"/>
    </row>
    <row r="434" spans="8:8" ht="12.5">
      <c r="H434" s="1"/>
    </row>
    <row r="435" spans="8:8" ht="12.5">
      <c r="H435" s="1"/>
    </row>
    <row r="436" spans="8:8" ht="12.5">
      <c r="H436" s="1"/>
    </row>
    <row r="437" spans="8:8" ht="12.5">
      <c r="H437" s="1"/>
    </row>
    <row r="438" spans="8:8" ht="12.5">
      <c r="H438" s="1"/>
    </row>
    <row r="439" spans="8:8" ht="12.5">
      <c r="H439" s="1"/>
    </row>
    <row r="440" spans="8:8" ht="12.5">
      <c r="H440" s="1"/>
    </row>
    <row r="441" spans="8:8" ht="12.5">
      <c r="H441" s="1"/>
    </row>
    <row r="442" spans="8:8" ht="12.5">
      <c r="H442" s="1"/>
    </row>
    <row r="443" spans="8:8" ht="12.5">
      <c r="H443" s="1"/>
    </row>
    <row r="444" spans="8:8" ht="12.5">
      <c r="H444" s="1"/>
    </row>
    <row r="445" spans="8:8" ht="12.5">
      <c r="H445" s="1"/>
    </row>
    <row r="446" spans="8:8" ht="12.5">
      <c r="H446" s="1"/>
    </row>
    <row r="447" spans="8:8" ht="12.5">
      <c r="H447" s="1"/>
    </row>
    <row r="448" spans="8:8" ht="12.5">
      <c r="H448" s="1"/>
    </row>
    <row r="449" spans="8:8" ht="12.5">
      <c r="H449" s="1"/>
    </row>
    <row r="450" spans="8:8" ht="12.5">
      <c r="H450" s="1"/>
    </row>
    <row r="451" spans="8:8" ht="12.5">
      <c r="H451" s="1"/>
    </row>
    <row r="452" spans="8:8" ht="12.5">
      <c r="H452" s="1"/>
    </row>
    <row r="453" spans="8:8" ht="12.5">
      <c r="H453" s="1"/>
    </row>
    <row r="454" spans="8:8" ht="12.5">
      <c r="H454" s="1"/>
    </row>
    <row r="455" spans="8:8" ht="12.5">
      <c r="H455" s="1"/>
    </row>
    <row r="456" spans="8:8" ht="12.5">
      <c r="H456" s="1"/>
    </row>
    <row r="457" spans="8:8" ht="12.5">
      <c r="H457" s="1"/>
    </row>
    <row r="458" spans="8:8" ht="12.5">
      <c r="H458" s="1"/>
    </row>
    <row r="459" spans="8:8" ht="12.5">
      <c r="H459" s="1"/>
    </row>
    <row r="460" spans="8:8" ht="12.5">
      <c r="H460" s="1"/>
    </row>
    <row r="461" spans="8:8" ht="12.5">
      <c r="H461" s="1"/>
    </row>
    <row r="462" spans="8:8" ht="12.5">
      <c r="H462" s="1"/>
    </row>
    <row r="463" spans="8:8" ht="12.5">
      <c r="H463" s="1"/>
    </row>
    <row r="464" spans="8:8" ht="12.5">
      <c r="H464" s="1"/>
    </row>
    <row r="465" spans="8:8" ht="12.5">
      <c r="H465" s="1"/>
    </row>
    <row r="466" spans="8:8" ht="12.5">
      <c r="H466" s="1"/>
    </row>
    <row r="467" spans="8:8" ht="12.5">
      <c r="H467" s="1"/>
    </row>
    <row r="468" spans="8:8" ht="12.5">
      <c r="H468" s="1"/>
    </row>
    <row r="469" spans="8:8" ht="12.5">
      <c r="H469" s="1"/>
    </row>
    <row r="470" spans="8:8" ht="12.5">
      <c r="H470" s="1"/>
    </row>
    <row r="471" spans="8:8" ht="12.5">
      <c r="H471" s="1"/>
    </row>
    <row r="472" spans="8:8" ht="12.5">
      <c r="H472" s="1"/>
    </row>
    <row r="473" spans="8:8" ht="12.5">
      <c r="H473" s="1"/>
    </row>
    <row r="474" spans="8:8" ht="12.5">
      <c r="H474" s="1"/>
    </row>
    <row r="475" spans="8:8" ht="12.5">
      <c r="H475" s="1"/>
    </row>
    <row r="476" spans="8:8" ht="12.5">
      <c r="H476" s="1"/>
    </row>
    <row r="477" spans="8:8" ht="12.5">
      <c r="H477" s="1"/>
    </row>
    <row r="478" spans="8:8" ht="12.5">
      <c r="H478" s="1"/>
    </row>
    <row r="479" spans="8:8" ht="12.5">
      <c r="H479" s="1"/>
    </row>
    <row r="480" spans="8:8" ht="12.5">
      <c r="H480" s="1"/>
    </row>
    <row r="481" spans="8:8" ht="12.5">
      <c r="H481" s="1"/>
    </row>
    <row r="482" spans="8:8" ht="12.5">
      <c r="H482" s="1"/>
    </row>
    <row r="483" spans="8:8" ht="12.5">
      <c r="H483" s="1"/>
    </row>
    <row r="484" spans="8:8" ht="12.5">
      <c r="H484" s="1"/>
    </row>
    <row r="485" spans="8:8" ht="12.5">
      <c r="H485" s="1"/>
    </row>
    <row r="486" spans="8:8" ht="12.5">
      <c r="H486" s="1"/>
    </row>
    <row r="487" spans="8:8" ht="12.5">
      <c r="H487" s="1"/>
    </row>
    <row r="488" spans="8:8" ht="12.5">
      <c r="H488" s="1"/>
    </row>
    <row r="489" spans="8:8" ht="12.5">
      <c r="H489" s="1"/>
    </row>
    <row r="490" spans="8:8" ht="12.5">
      <c r="H490" s="1"/>
    </row>
    <row r="491" spans="8:8" ht="12.5">
      <c r="H491" s="1"/>
    </row>
    <row r="492" spans="8:8" ht="12.5">
      <c r="H492" s="1"/>
    </row>
    <row r="493" spans="8:8" ht="12.5">
      <c r="H493" s="1"/>
    </row>
    <row r="494" spans="8:8" ht="12.5">
      <c r="H494" s="1"/>
    </row>
    <row r="495" spans="8:8" ht="12.5">
      <c r="H495" s="1"/>
    </row>
    <row r="496" spans="8:8" ht="12.5">
      <c r="H496" s="1"/>
    </row>
    <row r="497" spans="8:8" ht="12.5">
      <c r="H497" s="1"/>
    </row>
    <row r="498" spans="8:8" ht="12.5">
      <c r="H498" s="1"/>
    </row>
    <row r="499" spans="8:8" ht="12.5">
      <c r="H499" s="1"/>
    </row>
    <row r="500" spans="8:8" ht="12.5">
      <c r="H500" s="1"/>
    </row>
    <row r="501" spans="8:8" ht="12.5">
      <c r="H501" s="1"/>
    </row>
    <row r="502" spans="8:8" ht="12.5">
      <c r="H502" s="1"/>
    </row>
    <row r="503" spans="8:8" ht="12.5">
      <c r="H503" s="1"/>
    </row>
    <row r="504" spans="8:8" ht="12.5">
      <c r="H504" s="1"/>
    </row>
    <row r="505" spans="8:8" ht="12.5">
      <c r="H505" s="1"/>
    </row>
    <row r="506" spans="8:8" ht="12.5">
      <c r="H506" s="1"/>
    </row>
    <row r="507" spans="8:8" ht="12.5">
      <c r="H507" s="1"/>
    </row>
    <row r="508" spans="8:8" ht="12.5">
      <c r="H508" s="1"/>
    </row>
    <row r="509" spans="8:8" ht="12.5">
      <c r="H509" s="1"/>
    </row>
    <row r="510" spans="8:8" ht="12.5">
      <c r="H510" s="1"/>
    </row>
    <row r="511" spans="8:8" ht="12.5">
      <c r="H511" s="1"/>
    </row>
    <row r="512" spans="8:8" ht="12.5">
      <c r="H512" s="1"/>
    </row>
    <row r="513" spans="8:8" ht="12.5">
      <c r="H513" s="1"/>
    </row>
    <row r="514" spans="8:8" ht="12.5">
      <c r="H514" s="1"/>
    </row>
    <row r="515" spans="8:8" ht="12.5">
      <c r="H515" s="1"/>
    </row>
    <row r="516" spans="8:8" ht="12.5">
      <c r="H516" s="1"/>
    </row>
    <row r="517" spans="8:8" ht="12.5">
      <c r="H517" s="1"/>
    </row>
    <row r="518" spans="8:8" ht="12.5">
      <c r="H518" s="1"/>
    </row>
    <row r="519" spans="8:8" ht="12.5">
      <c r="H519" s="1"/>
    </row>
    <row r="520" spans="8:8" ht="12.5">
      <c r="H520" s="1"/>
    </row>
    <row r="521" spans="8:8" ht="12.5">
      <c r="H521" s="1"/>
    </row>
    <row r="522" spans="8:8" ht="12.5">
      <c r="H522" s="1"/>
    </row>
    <row r="523" spans="8:8" ht="12.5">
      <c r="H523" s="1"/>
    </row>
    <row r="524" spans="8:8" ht="12.5">
      <c r="H524" s="1"/>
    </row>
    <row r="525" spans="8:8" ht="12.5">
      <c r="H525" s="1"/>
    </row>
    <row r="526" spans="8:8" ht="12.5">
      <c r="H526" s="1"/>
    </row>
    <row r="527" spans="8:8" ht="12.5">
      <c r="H527" s="1"/>
    </row>
    <row r="528" spans="8:8" ht="12.5">
      <c r="H528" s="1"/>
    </row>
    <row r="529" spans="8:8" ht="12.5">
      <c r="H529" s="1"/>
    </row>
    <row r="530" spans="8:8" ht="12.5">
      <c r="H530" s="1"/>
    </row>
    <row r="531" spans="8:8" ht="12.5">
      <c r="H531" s="1"/>
    </row>
    <row r="532" spans="8:8" ht="12.5">
      <c r="H532" s="1"/>
    </row>
    <row r="533" spans="8:8" ht="12.5">
      <c r="H533" s="1"/>
    </row>
    <row r="534" spans="8:8" ht="12.5">
      <c r="H534" s="1"/>
    </row>
    <row r="535" spans="8:8" ht="12.5">
      <c r="H535" s="1"/>
    </row>
    <row r="536" spans="8:8" ht="12.5">
      <c r="H536" s="1"/>
    </row>
    <row r="537" spans="8:8" ht="12.5">
      <c r="H537" s="1"/>
    </row>
    <row r="538" spans="8:8" ht="12.5">
      <c r="H538" s="1"/>
    </row>
    <row r="539" spans="8:8" ht="12.5">
      <c r="H539" s="1"/>
    </row>
    <row r="540" spans="8:8" ht="12.5">
      <c r="H540" s="1"/>
    </row>
    <row r="541" spans="8:8" ht="12.5">
      <c r="H541" s="1"/>
    </row>
    <row r="542" spans="8:8" ht="12.5">
      <c r="H542" s="1"/>
    </row>
    <row r="543" spans="8:8" ht="12.5">
      <c r="H543" s="1"/>
    </row>
    <row r="544" spans="8:8" ht="12.5">
      <c r="H544" s="1"/>
    </row>
    <row r="545" spans="8:8" ht="12.5">
      <c r="H545" s="1"/>
    </row>
    <row r="546" spans="8:8" ht="12.5">
      <c r="H546" s="1"/>
    </row>
    <row r="547" spans="8:8" ht="12.5">
      <c r="H547" s="1"/>
    </row>
    <row r="548" spans="8:8" ht="12.5">
      <c r="H548" s="1"/>
    </row>
    <row r="549" spans="8:8" ht="12.5">
      <c r="H549" s="1"/>
    </row>
    <row r="550" spans="8:8" ht="12.5">
      <c r="H550" s="1"/>
    </row>
    <row r="551" spans="8:8" ht="12.5">
      <c r="H551" s="1"/>
    </row>
    <row r="552" spans="8:8" ht="12.5">
      <c r="H552" s="1"/>
    </row>
    <row r="553" spans="8:8" ht="12.5">
      <c r="H553" s="1"/>
    </row>
    <row r="554" spans="8:8" ht="12.5">
      <c r="H554" s="1"/>
    </row>
    <row r="555" spans="8:8" ht="12.5">
      <c r="H555" s="1"/>
    </row>
    <row r="556" spans="8:8" ht="12.5">
      <c r="H556" s="1"/>
    </row>
    <row r="557" spans="8:8" ht="12.5">
      <c r="H557" s="1"/>
    </row>
    <row r="558" spans="8:8" ht="12.5">
      <c r="H558" s="1"/>
    </row>
    <row r="559" spans="8:8" ht="12.5">
      <c r="H559" s="1"/>
    </row>
    <row r="560" spans="8:8" ht="12.5">
      <c r="H560" s="1"/>
    </row>
    <row r="561" spans="8:8" ht="12.5">
      <c r="H561" s="1"/>
    </row>
    <row r="562" spans="8:8" ht="12.5">
      <c r="H562" s="1"/>
    </row>
    <row r="563" spans="8:8" ht="12.5">
      <c r="H563" s="1"/>
    </row>
    <row r="564" spans="8:8" ht="12.5">
      <c r="H564" s="1"/>
    </row>
    <row r="565" spans="8:8" ht="12.5">
      <c r="H565" s="1"/>
    </row>
    <row r="566" spans="8:8" ht="12.5">
      <c r="H566" s="1"/>
    </row>
    <row r="567" spans="8:8" ht="12.5">
      <c r="H567" s="1"/>
    </row>
    <row r="568" spans="8:8" ht="12.5">
      <c r="H568" s="1"/>
    </row>
    <row r="569" spans="8:8" ht="12.5">
      <c r="H569" s="1"/>
    </row>
    <row r="570" spans="8:8" ht="12.5">
      <c r="H570" s="1"/>
    </row>
    <row r="571" spans="8:8" ht="12.5">
      <c r="H571" s="1"/>
    </row>
    <row r="572" spans="8:8" ht="12.5">
      <c r="H572" s="1"/>
    </row>
    <row r="573" spans="8:8" ht="12.5">
      <c r="H573" s="1"/>
    </row>
    <row r="574" spans="8:8" ht="12.5">
      <c r="H574" s="1"/>
    </row>
    <row r="575" spans="8:8" ht="12.5">
      <c r="H575" s="1"/>
    </row>
    <row r="576" spans="8:8" ht="12.5">
      <c r="H576" s="1"/>
    </row>
    <row r="577" spans="8:8" ht="12.5">
      <c r="H577" s="1"/>
    </row>
    <row r="578" spans="8:8" ht="12.5">
      <c r="H578" s="1"/>
    </row>
    <row r="579" spans="8:8" ht="12.5">
      <c r="H579" s="1"/>
    </row>
    <row r="580" spans="8:8" ht="12.5">
      <c r="H580" s="1"/>
    </row>
    <row r="581" spans="8:8" ht="12.5">
      <c r="H581" s="1"/>
    </row>
    <row r="582" spans="8:8" ht="12.5">
      <c r="H582" s="1"/>
    </row>
    <row r="583" spans="8:8" ht="12.5">
      <c r="H583" s="1"/>
    </row>
    <row r="584" spans="8:8" ht="12.5">
      <c r="H584" s="1"/>
    </row>
    <row r="585" spans="8:8" ht="12.5">
      <c r="H585" s="1"/>
    </row>
    <row r="586" spans="8:8" ht="12.5">
      <c r="H586" s="1"/>
    </row>
    <row r="587" spans="8:8" ht="12.5">
      <c r="H587" s="1"/>
    </row>
    <row r="588" spans="8:8" ht="12.5">
      <c r="H588" s="1"/>
    </row>
    <row r="589" spans="8:8" ht="12.5">
      <c r="H589" s="1"/>
    </row>
    <row r="590" spans="8:8" ht="12.5">
      <c r="H590" s="1"/>
    </row>
    <row r="591" spans="8:8" ht="12.5">
      <c r="H591" s="1"/>
    </row>
    <row r="592" spans="8:8" ht="12.5">
      <c r="H592" s="1"/>
    </row>
    <row r="593" spans="8:8" ht="12.5">
      <c r="H593" s="1"/>
    </row>
    <row r="594" spans="8:8" ht="12.5">
      <c r="H594" s="1"/>
    </row>
    <row r="595" spans="8:8" ht="12.5">
      <c r="H595" s="1"/>
    </row>
    <row r="596" spans="8:8" ht="12.5">
      <c r="H596" s="1"/>
    </row>
    <row r="597" spans="8:8" ht="12.5">
      <c r="H597" s="1"/>
    </row>
    <row r="598" spans="8:8" ht="12.5">
      <c r="H598" s="1"/>
    </row>
    <row r="599" spans="8:8" ht="12.5">
      <c r="H599" s="1"/>
    </row>
    <row r="600" spans="8:8" ht="12.5">
      <c r="H600" s="1"/>
    </row>
    <row r="601" spans="8:8" ht="12.5">
      <c r="H601" s="1"/>
    </row>
    <row r="602" spans="8:8" ht="12.5">
      <c r="H602" s="1"/>
    </row>
    <row r="603" spans="8:8" ht="12.5">
      <c r="H603" s="1"/>
    </row>
    <row r="604" spans="8:8" ht="12.5">
      <c r="H604" s="1"/>
    </row>
    <row r="605" spans="8:8" ht="12.5">
      <c r="H605" s="1"/>
    </row>
    <row r="606" spans="8:8" ht="12.5">
      <c r="H606" s="1"/>
    </row>
    <row r="607" spans="8:8" ht="12.5">
      <c r="H607" s="1"/>
    </row>
    <row r="608" spans="8:8" ht="12.5">
      <c r="H608" s="1"/>
    </row>
    <row r="609" spans="8:8" ht="12.5">
      <c r="H609" s="1"/>
    </row>
    <row r="610" spans="8:8" ht="12.5">
      <c r="H610" s="1"/>
    </row>
    <row r="611" spans="8:8" ht="12.5">
      <c r="H611" s="1"/>
    </row>
    <row r="612" spans="8:8" ht="12.5">
      <c r="H612" s="1"/>
    </row>
    <row r="613" spans="8:8" ht="12.5">
      <c r="H613" s="1"/>
    </row>
    <row r="614" spans="8:8" ht="12.5">
      <c r="H614" s="1"/>
    </row>
    <row r="615" spans="8:8" ht="12.5">
      <c r="H615" s="1"/>
    </row>
    <row r="616" spans="8:8" ht="12.5">
      <c r="H616" s="1"/>
    </row>
    <row r="617" spans="8:8" ht="12.5">
      <c r="H617" s="1"/>
    </row>
    <row r="618" spans="8:8" ht="12.5">
      <c r="H618" s="1"/>
    </row>
    <row r="619" spans="8:8" ht="12.5">
      <c r="H619" s="1"/>
    </row>
    <row r="620" spans="8:8" ht="12.5">
      <c r="H620" s="1"/>
    </row>
    <row r="621" spans="8:8" ht="12.5">
      <c r="H621" s="1"/>
    </row>
    <row r="622" spans="8:8" ht="12.5">
      <c r="H622" s="1"/>
    </row>
    <row r="623" spans="8:8" ht="12.5">
      <c r="H623" s="1"/>
    </row>
    <row r="624" spans="8:8" ht="12.5">
      <c r="H624" s="1"/>
    </row>
    <row r="625" spans="8:8" ht="12.5">
      <c r="H625" s="1"/>
    </row>
    <row r="626" spans="8:8" ht="12.5">
      <c r="H626" s="1"/>
    </row>
    <row r="627" spans="8:8" ht="12.5">
      <c r="H627" s="1"/>
    </row>
    <row r="628" spans="8:8" ht="12.5">
      <c r="H628" s="1"/>
    </row>
    <row r="629" spans="8:8" ht="12.5">
      <c r="H629" s="1"/>
    </row>
    <row r="630" spans="8:8" ht="12.5">
      <c r="H630" s="1"/>
    </row>
    <row r="631" spans="8:8" ht="12.5">
      <c r="H631" s="1"/>
    </row>
    <row r="632" spans="8:8" ht="12.5">
      <c r="H632" s="1"/>
    </row>
    <row r="633" spans="8:8" ht="12.5">
      <c r="H633" s="1"/>
    </row>
    <row r="634" spans="8:8" ht="12.5">
      <c r="H634" s="1"/>
    </row>
    <row r="635" spans="8:8" ht="12.5">
      <c r="H635" s="1"/>
    </row>
    <row r="636" spans="8:8" ht="12.5">
      <c r="H636" s="1"/>
    </row>
    <row r="637" spans="8:8" ht="12.5">
      <c r="H637" s="1"/>
    </row>
    <row r="638" spans="8:8" ht="12.5">
      <c r="H638" s="1"/>
    </row>
    <row r="639" spans="8:8" ht="12.5">
      <c r="H639" s="1"/>
    </row>
    <row r="640" spans="8:8" ht="12.5">
      <c r="H640" s="1"/>
    </row>
    <row r="641" spans="8:8" ht="12.5">
      <c r="H641" s="1"/>
    </row>
    <row r="642" spans="8:8" ht="12.5">
      <c r="H642" s="1"/>
    </row>
    <row r="643" spans="8:8" ht="12.5">
      <c r="H643" s="1"/>
    </row>
    <row r="644" spans="8:8" ht="12.5">
      <c r="H644" s="1"/>
    </row>
    <row r="645" spans="8:8" ht="12.5">
      <c r="H645" s="1"/>
    </row>
    <row r="646" spans="8:8" ht="12.5">
      <c r="H646" s="1"/>
    </row>
    <row r="647" spans="8:8" ht="12.5">
      <c r="H647" s="1"/>
    </row>
    <row r="648" spans="8:8" ht="12.5">
      <c r="H648" s="1"/>
    </row>
    <row r="649" spans="8:8" ht="12.5">
      <c r="H649" s="1"/>
    </row>
    <row r="650" spans="8:8" ht="12.5">
      <c r="H650" s="1"/>
    </row>
    <row r="651" spans="8:8" ht="12.5">
      <c r="H651" s="1"/>
    </row>
    <row r="652" spans="8:8" ht="12.5">
      <c r="H652" s="1"/>
    </row>
    <row r="653" spans="8:8" ht="12.5">
      <c r="H653" s="1"/>
    </row>
    <row r="654" spans="8:8" ht="12.5">
      <c r="H654" s="1"/>
    </row>
    <row r="655" spans="8:8" ht="12.5">
      <c r="H655" s="1"/>
    </row>
    <row r="656" spans="8:8" ht="12.5">
      <c r="H656" s="1"/>
    </row>
    <row r="657" spans="8:8" ht="12.5">
      <c r="H657" s="1"/>
    </row>
    <row r="658" spans="8:8" ht="12.5">
      <c r="H658" s="1"/>
    </row>
    <row r="659" spans="8:8" ht="12.5">
      <c r="H659" s="1"/>
    </row>
    <row r="660" spans="8:8" ht="12.5">
      <c r="H660" s="1"/>
    </row>
    <row r="661" spans="8:8" ht="12.5">
      <c r="H661" s="1"/>
    </row>
    <row r="662" spans="8:8" ht="12.5">
      <c r="H662" s="1"/>
    </row>
    <row r="663" spans="8:8" ht="12.5">
      <c r="H663" s="1"/>
    </row>
    <row r="664" spans="8:8" ht="12.5">
      <c r="H664" s="1"/>
    </row>
    <row r="665" spans="8:8" ht="12.5">
      <c r="H665" s="1"/>
    </row>
    <row r="666" spans="8:8" ht="12.5">
      <c r="H666" s="1"/>
    </row>
    <row r="667" spans="8:8" ht="12.5">
      <c r="H667" s="1"/>
    </row>
    <row r="668" spans="8:8" ht="12.5">
      <c r="H668" s="1"/>
    </row>
    <row r="669" spans="8:8" ht="12.5">
      <c r="H669" s="1"/>
    </row>
    <row r="670" spans="8:8" ht="12.5">
      <c r="H670" s="1"/>
    </row>
    <row r="671" spans="8:8" ht="12.5">
      <c r="H671" s="1"/>
    </row>
    <row r="672" spans="8:8" ht="12.5">
      <c r="H672" s="1"/>
    </row>
    <row r="673" spans="8:8" ht="12.5">
      <c r="H673" s="1"/>
    </row>
    <row r="674" spans="8:8" ht="12.5">
      <c r="H674" s="1"/>
    </row>
    <row r="675" spans="8:8" ht="12.5">
      <c r="H675" s="1"/>
    </row>
    <row r="676" spans="8:8" ht="12.5">
      <c r="H676" s="1"/>
    </row>
    <row r="677" spans="8:8" ht="12.5">
      <c r="H677" s="1"/>
    </row>
    <row r="678" spans="8:8" ht="12.5">
      <c r="H678" s="1"/>
    </row>
    <row r="679" spans="8:8" ht="12.5">
      <c r="H679" s="1"/>
    </row>
    <row r="680" spans="8:8" ht="12.5">
      <c r="H680" s="1"/>
    </row>
    <row r="681" spans="8:8" ht="12.5">
      <c r="H681" s="1"/>
    </row>
    <row r="682" spans="8:8" ht="12.5">
      <c r="H682" s="1"/>
    </row>
    <row r="683" spans="8:8" ht="12.5">
      <c r="H683" s="1"/>
    </row>
    <row r="684" spans="8:8" ht="12.5">
      <c r="H684" s="1"/>
    </row>
    <row r="685" spans="8:8" ht="12.5">
      <c r="H685" s="1"/>
    </row>
    <row r="686" spans="8:8" ht="12.5">
      <c r="H686" s="1"/>
    </row>
    <row r="687" spans="8:8" ht="12.5">
      <c r="H687" s="1"/>
    </row>
    <row r="688" spans="8:8" ht="12.5">
      <c r="H688" s="1"/>
    </row>
    <row r="689" spans="8:8" ht="12.5">
      <c r="H689" s="1"/>
    </row>
    <row r="690" spans="8:8" ht="12.5">
      <c r="H690" s="1"/>
    </row>
    <row r="691" spans="8:8" ht="12.5">
      <c r="H691" s="1"/>
    </row>
    <row r="692" spans="8:8" ht="12.5">
      <c r="H692" s="1"/>
    </row>
    <row r="693" spans="8:8" ht="12.5">
      <c r="H693" s="1"/>
    </row>
    <row r="694" spans="8:8" ht="12.5">
      <c r="H694" s="1"/>
    </row>
    <row r="695" spans="8:8" ht="12.5">
      <c r="H695" s="1"/>
    </row>
    <row r="696" spans="8:8" ht="12.5">
      <c r="H696" s="1"/>
    </row>
    <row r="697" spans="8:8" ht="12.5">
      <c r="H697" s="1"/>
    </row>
    <row r="698" spans="8:8" ht="12.5">
      <c r="H698" s="1"/>
    </row>
    <row r="699" spans="8:8" ht="12.5">
      <c r="H699" s="1"/>
    </row>
    <row r="700" spans="8:8" ht="12.5">
      <c r="H700" s="1"/>
    </row>
    <row r="701" spans="8:8" ht="12.5">
      <c r="H701" s="1"/>
    </row>
    <row r="702" spans="8:8" ht="12.5">
      <c r="H702" s="1"/>
    </row>
    <row r="703" spans="8:8" ht="12.5">
      <c r="H703" s="1"/>
    </row>
    <row r="704" spans="8:8" ht="12.5">
      <c r="H704" s="1"/>
    </row>
    <row r="705" spans="8:8" ht="12.5">
      <c r="H705" s="1"/>
    </row>
    <row r="706" spans="8:8" ht="12.5">
      <c r="H706" s="1"/>
    </row>
    <row r="707" spans="8:8" ht="12.5">
      <c r="H707" s="1"/>
    </row>
    <row r="708" spans="8:8" ht="12.5">
      <c r="H708" s="1"/>
    </row>
    <row r="709" spans="8:8" ht="12.5">
      <c r="H709" s="1"/>
    </row>
    <row r="710" spans="8:8" ht="12.5">
      <c r="H710" s="1"/>
    </row>
    <row r="711" spans="8:8" ht="12.5">
      <c r="H711" s="1"/>
    </row>
    <row r="712" spans="8:8" ht="12.5">
      <c r="H712" s="1"/>
    </row>
    <row r="713" spans="8:8" ht="12.5">
      <c r="H713" s="1"/>
    </row>
    <row r="714" spans="8:8" ht="12.5">
      <c r="H714" s="1"/>
    </row>
    <row r="715" spans="8:8" ht="12.5">
      <c r="H715" s="1"/>
    </row>
    <row r="716" spans="8:8" ht="12.5">
      <c r="H716" s="1"/>
    </row>
    <row r="717" spans="8:8" ht="12.5">
      <c r="H717" s="1"/>
    </row>
    <row r="718" spans="8:8" ht="12.5">
      <c r="H718" s="1"/>
    </row>
    <row r="719" spans="8:8" ht="12.5">
      <c r="H719" s="1"/>
    </row>
    <row r="720" spans="8:8" ht="12.5">
      <c r="H720" s="1"/>
    </row>
    <row r="721" spans="8:8" ht="12.5">
      <c r="H721" s="1"/>
    </row>
    <row r="722" spans="8:8" ht="12.5">
      <c r="H722" s="1"/>
    </row>
    <row r="723" spans="8:8" ht="12.5">
      <c r="H723" s="1"/>
    </row>
    <row r="724" spans="8:8" ht="12.5">
      <c r="H724" s="1"/>
    </row>
    <row r="725" spans="8:8" ht="12.5">
      <c r="H725" s="1"/>
    </row>
    <row r="726" spans="8:8" ht="12.5">
      <c r="H726" s="1"/>
    </row>
    <row r="727" spans="8:8" ht="12.5">
      <c r="H727" s="1"/>
    </row>
    <row r="728" spans="8:8" ht="12.5">
      <c r="H728" s="1"/>
    </row>
    <row r="729" spans="8:8" ht="12.5">
      <c r="H729" s="1"/>
    </row>
    <row r="730" spans="8:8" ht="12.5">
      <c r="H730" s="1"/>
    </row>
    <row r="731" spans="8:8" ht="12.5">
      <c r="H731" s="1"/>
    </row>
    <row r="732" spans="8:8" ht="12.5">
      <c r="H732" s="1"/>
    </row>
    <row r="733" spans="8:8" ht="12.5">
      <c r="H733" s="1"/>
    </row>
    <row r="734" spans="8:8" ht="12.5">
      <c r="H734" s="1"/>
    </row>
    <row r="735" spans="8:8" ht="12.5">
      <c r="H735" s="1"/>
    </row>
    <row r="736" spans="8:8" ht="12.5">
      <c r="H736" s="1"/>
    </row>
    <row r="737" spans="8:8" ht="12.5">
      <c r="H737" s="1"/>
    </row>
    <row r="738" spans="8:8" ht="12.5">
      <c r="H738" s="1"/>
    </row>
    <row r="739" spans="8:8" ht="12.5">
      <c r="H739" s="1"/>
    </row>
    <row r="740" spans="8:8" ht="12.5">
      <c r="H740" s="1"/>
    </row>
    <row r="741" spans="8:8" ht="12.5">
      <c r="H741" s="1"/>
    </row>
    <row r="742" spans="8:8" ht="12.5">
      <c r="H742" s="1"/>
    </row>
    <row r="743" spans="8:8" ht="12.5">
      <c r="H743" s="1"/>
    </row>
    <row r="744" spans="8:8" ht="12.5">
      <c r="H744" s="1"/>
    </row>
    <row r="745" spans="8:8" ht="12.5">
      <c r="H745" s="1"/>
    </row>
    <row r="746" spans="8:8" ht="12.5">
      <c r="H746" s="1"/>
    </row>
    <row r="747" spans="8:8" ht="12.5">
      <c r="H747" s="1"/>
    </row>
    <row r="748" spans="8:8" ht="12.5">
      <c r="H748" s="1"/>
    </row>
    <row r="749" spans="8:8" ht="12.5">
      <c r="H749" s="1"/>
    </row>
    <row r="750" spans="8:8" ht="12.5">
      <c r="H750" s="1"/>
    </row>
    <row r="751" spans="8:8" ht="12.5">
      <c r="H751" s="1"/>
    </row>
    <row r="752" spans="8:8" ht="12.5">
      <c r="H752" s="1"/>
    </row>
    <row r="753" spans="8:8" ht="12.5">
      <c r="H753" s="1"/>
    </row>
    <row r="754" spans="8:8" ht="12.5">
      <c r="H754" s="1"/>
    </row>
    <row r="755" spans="8:8" ht="12.5">
      <c r="H755" s="1"/>
    </row>
    <row r="756" spans="8:8" ht="12.5">
      <c r="H756" s="1"/>
    </row>
    <row r="757" spans="8:8" ht="12.5">
      <c r="H757" s="1"/>
    </row>
    <row r="758" spans="8:8" ht="12.5">
      <c r="H758" s="1"/>
    </row>
    <row r="759" spans="8:8" ht="12.5">
      <c r="H759" s="1"/>
    </row>
    <row r="760" spans="8:8" ht="12.5">
      <c r="H760" s="1"/>
    </row>
    <row r="761" spans="8:8" ht="12.5">
      <c r="H761" s="1"/>
    </row>
    <row r="762" spans="8:8" ht="12.5">
      <c r="H762" s="1"/>
    </row>
    <row r="763" spans="8:8" ht="12.5">
      <c r="H763" s="1"/>
    </row>
    <row r="764" spans="8:8" ht="12.5">
      <c r="H764" s="1"/>
    </row>
    <row r="765" spans="8:8" ht="12.5">
      <c r="H765" s="1"/>
    </row>
    <row r="766" spans="8:8" ht="12.5">
      <c r="H766" s="1"/>
    </row>
    <row r="767" spans="8:8" ht="12.5">
      <c r="H767" s="1"/>
    </row>
    <row r="768" spans="8:8" ht="12.5">
      <c r="H768" s="1"/>
    </row>
    <row r="769" spans="8:8" ht="12.5">
      <c r="H769" s="1"/>
    </row>
    <row r="770" spans="8:8" ht="12.5">
      <c r="H770" s="1"/>
    </row>
    <row r="771" spans="8:8" ht="12.5">
      <c r="H771" s="1"/>
    </row>
    <row r="772" spans="8:8" ht="12.5">
      <c r="H772" s="1"/>
    </row>
    <row r="773" spans="8:8" ht="12.5">
      <c r="H773" s="1"/>
    </row>
    <row r="774" spans="8:8" ht="12.5">
      <c r="H774" s="1"/>
    </row>
    <row r="775" spans="8:8" ht="12.5">
      <c r="H775" s="1"/>
    </row>
    <row r="776" spans="8:8" ht="12.5">
      <c r="H776" s="1"/>
    </row>
    <row r="777" spans="8:8" ht="12.5">
      <c r="H777" s="1"/>
    </row>
    <row r="778" spans="8:8" ht="12.5">
      <c r="H778" s="1"/>
    </row>
    <row r="779" spans="8:8" ht="12.5">
      <c r="H779" s="1"/>
    </row>
    <row r="780" spans="8:8" ht="12.5">
      <c r="H780" s="1"/>
    </row>
    <row r="781" spans="8:8" ht="12.5">
      <c r="H781" s="1"/>
    </row>
    <row r="782" spans="8:8" ht="12.5">
      <c r="H782" s="1"/>
    </row>
    <row r="783" spans="8:8" ht="12.5">
      <c r="H783" s="1"/>
    </row>
    <row r="784" spans="8:8" ht="12.5">
      <c r="H784" s="1"/>
    </row>
    <row r="785" spans="8:8" ht="12.5">
      <c r="H785" s="1"/>
    </row>
    <row r="786" spans="8:8" ht="12.5">
      <c r="H786" s="1"/>
    </row>
    <row r="787" spans="8:8" ht="12.5">
      <c r="H787" s="1"/>
    </row>
    <row r="788" spans="8:8" ht="12.5">
      <c r="H788" s="1"/>
    </row>
    <row r="789" spans="8:8" ht="12.5">
      <c r="H789" s="1"/>
    </row>
    <row r="790" spans="8:8" ht="12.5">
      <c r="H790" s="1"/>
    </row>
    <row r="791" spans="8:8" ht="12.5">
      <c r="H791" s="1"/>
    </row>
    <row r="792" spans="8:8" ht="12.5">
      <c r="H792" s="1"/>
    </row>
    <row r="793" spans="8:8" ht="12.5">
      <c r="H793" s="1"/>
    </row>
    <row r="794" spans="8:8" ht="12.5">
      <c r="H794" s="1"/>
    </row>
    <row r="795" spans="8:8" ht="12.5">
      <c r="H795" s="1"/>
    </row>
    <row r="796" spans="8:8" ht="12.5">
      <c r="H796" s="1"/>
    </row>
    <row r="797" spans="8:8" ht="12.5">
      <c r="H797" s="1"/>
    </row>
    <row r="798" spans="8:8" ht="12.5">
      <c r="H798" s="1"/>
    </row>
    <row r="799" spans="8:8" ht="12.5">
      <c r="H799" s="1"/>
    </row>
    <row r="800" spans="8:8" ht="12.5">
      <c r="H800" s="1"/>
    </row>
    <row r="801" spans="8:8" ht="12.5">
      <c r="H801" s="1"/>
    </row>
    <row r="802" spans="8:8" ht="12.5">
      <c r="H802" s="1"/>
    </row>
    <row r="803" spans="8:8" ht="12.5">
      <c r="H803" s="1"/>
    </row>
    <row r="804" spans="8:8" ht="12.5">
      <c r="H804" s="1"/>
    </row>
    <row r="805" spans="8:8" ht="12.5">
      <c r="H805" s="1"/>
    </row>
    <row r="806" spans="8:8" ht="12.5">
      <c r="H806" s="1"/>
    </row>
    <row r="807" spans="8:8" ht="12.5">
      <c r="H807" s="1"/>
    </row>
    <row r="808" spans="8:8" ht="12.5">
      <c r="H808" s="1"/>
    </row>
    <row r="809" spans="8:8" ht="12.5">
      <c r="H809" s="1"/>
    </row>
    <row r="810" spans="8:8" ht="12.5">
      <c r="H810" s="1"/>
    </row>
    <row r="811" spans="8:8" ht="12.5">
      <c r="H811" s="1"/>
    </row>
    <row r="812" spans="8:8" ht="12.5">
      <c r="H812" s="1"/>
    </row>
    <row r="813" spans="8:8" ht="12.5">
      <c r="H813" s="1"/>
    </row>
    <row r="814" spans="8:8" ht="12.5">
      <c r="H814" s="1"/>
    </row>
    <row r="815" spans="8:8" ht="12.5">
      <c r="H815" s="1"/>
    </row>
    <row r="816" spans="8:8" ht="12.5">
      <c r="H816" s="1"/>
    </row>
    <row r="817" spans="8:8" ht="12.5">
      <c r="H817" s="1"/>
    </row>
    <row r="818" spans="8:8" ht="12.5">
      <c r="H818" s="1"/>
    </row>
    <row r="819" spans="8:8" ht="12.5">
      <c r="H819" s="1"/>
    </row>
    <row r="820" spans="8:8" ht="12.5">
      <c r="H820" s="1"/>
    </row>
    <row r="821" spans="8:8" ht="12.5">
      <c r="H821" s="1"/>
    </row>
    <row r="822" spans="8:8" ht="12.5">
      <c r="H822" s="1"/>
    </row>
    <row r="823" spans="8:8" ht="12.5">
      <c r="H823" s="1"/>
    </row>
    <row r="824" spans="8:8" ht="12.5">
      <c r="H824" s="1"/>
    </row>
    <row r="825" spans="8:8" ht="12.5">
      <c r="H825" s="1"/>
    </row>
    <row r="826" spans="8:8" ht="12.5">
      <c r="H826" s="1"/>
    </row>
    <row r="827" spans="8:8" ht="12.5">
      <c r="H827" s="1"/>
    </row>
    <row r="828" spans="8:8" ht="12.5">
      <c r="H828" s="1"/>
    </row>
    <row r="829" spans="8:8" ht="12.5">
      <c r="H829" s="1"/>
    </row>
    <row r="830" spans="8:8" ht="12.5">
      <c r="H830" s="1"/>
    </row>
    <row r="831" spans="8:8" ht="12.5">
      <c r="H831" s="1"/>
    </row>
    <row r="832" spans="8:8" ht="12.5">
      <c r="H832" s="1"/>
    </row>
    <row r="833" spans="8:8" ht="12.5">
      <c r="H833" s="1"/>
    </row>
    <row r="834" spans="8:8" ht="12.5">
      <c r="H834" s="1"/>
    </row>
    <row r="835" spans="8:8" ht="12.5">
      <c r="H835" s="1"/>
    </row>
    <row r="836" spans="8:8" ht="12.5">
      <c r="H836" s="1"/>
    </row>
    <row r="837" spans="8:8" ht="12.5">
      <c r="H837" s="1"/>
    </row>
    <row r="838" spans="8:8" ht="12.5">
      <c r="H838" s="1"/>
    </row>
    <row r="839" spans="8:8" ht="12.5">
      <c r="H839" s="1"/>
    </row>
    <row r="840" spans="8:8" ht="12.5">
      <c r="H840" s="1"/>
    </row>
    <row r="841" spans="8:8" ht="12.5">
      <c r="H841" s="1"/>
    </row>
    <row r="842" spans="8:8" ht="12.5">
      <c r="H842" s="1"/>
    </row>
    <row r="843" spans="8:8" ht="12.5">
      <c r="H843" s="1"/>
    </row>
    <row r="844" spans="8:8" ht="12.5">
      <c r="H844" s="1"/>
    </row>
    <row r="845" spans="8:8" ht="12.5">
      <c r="H845" s="1"/>
    </row>
    <row r="846" spans="8:8" ht="12.5">
      <c r="H846" s="1"/>
    </row>
    <row r="847" spans="8:8" ht="12.5">
      <c r="H847" s="1"/>
    </row>
    <row r="848" spans="8:8" ht="12.5">
      <c r="H848" s="1"/>
    </row>
    <row r="849" spans="8:8" ht="12.5">
      <c r="H849" s="1"/>
    </row>
    <row r="850" spans="8:8" ht="12.5">
      <c r="H850" s="1"/>
    </row>
    <row r="851" spans="8:8" ht="12.5">
      <c r="H851" s="1"/>
    </row>
    <row r="852" spans="8:8" ht="12.5">
      <c r="H852" s="1"/>
    </row>
    <row r="853" spans="8:8" ht="12.5">
      <c r="H853" s="1"/>
    </row>
    <row r="854" spans="8:8" ht="12.5">
      <c r="H854" s="1"/>
    </row>
    <row r="855" spans="8:8" ht="12.5">
      <c r="H855" s="1"/>
    </row>
    <row r="856" spans="8:8" ht="12.5">
      <c r="H856" s="1"/>
    </row>
    <row r="857" spans="8:8" ht="12.5">
      <c r="H857" s="1"/>
    </row>
    <row r="858" spans="8:8" ht="12.5">
      <c r="H858" s="1"/>
    </row>
    <row r="859" spans="8:8" ht="12.5">
      <c r="H859" s="1"/>
    </row>
    <row r="860" spans="8:8" ht="12.5">
      <c r="H860" s="1"/>
    </row>
    <row r="861" spans="8:8" ht="12.5">
      <c r="H861" s="1"/>
    </row>
    <row r="862" spans="8:8" ht="12.5">
      <c r="H862" s="1"/>
    </row>
    <row r="863" spans="8:8" ht="12.5">
      <c r="H863" s="1"/>
    </row>
    <row r="864" spans="8:8" ht="12.5">
      <c r="H864" s="1"/>
    </row>
    <row r="865" spans="8:8" ht="12.5">
      <c r="H865" s="1"/>
    </row>
    <row r="866" spans="8:8" ht="12.5">
      <c r="H866" s="1"/>
    </row>
    <row r="867" spans="8:8" ht="12.5">
      <c r="H867" s="1"/>
    </row>
    <row r="868" spans="8:8" ht="12.5">
      <c r="H868" s="1"/>
    </row>
    <row r="869" spans="8:8" ht="12.5">
      <c r="H869" s="1"/>
    </row>
    <row r="870" spans="8:8" ht="12.5">
      <c r="H870" s="1"/>
    </row>
    <row r="871" spans="8:8" ht="12.5">
      <c r="H871" s="1"/>
    </row>
    <row r="872" spans="8:8" ht="12.5">
      <c r="H872" s="1"/>
    </row>
    <row r="873" spans="8:8" ht="12.5">
      <c r="H873" s="1"/>
    </row>
    <row r="874" spans="8:8" ht="12.5">
      <c r="H874" s="1"/>
    </row>
    <row r="875" spans="8:8" ht="12.5">
      <c r="H875" s="1"/>
    </row>
    <row r="876" spans="8:8" ht="12.5">
      <c r="H876" s="1"/>
    </row>
    <row r="877" spans="8:8" ht="12.5">
      <c r="H877" s="1"/>
    </row>
    <row r="878" spans="8:8" ht="12.5">
      <c r="H878" s="1"/>
    </row>
    <row r="879" spans="8:8" ht="12.5">
      <c r="H879" s="1"/>
    </row>
    <row r="880" spans="8:8" ht="12.5">
      <c r="H880" s="1"/>
    </row>
    <row r="881" spans="8:8" ht="12.5">
      <c r="H881" s="1"/>
    </row>
    <row r="882" spans="8:8" ht="12.5">
      <c r="H882" s="1"/>
    </row>
    <row r="883" spans="8:8" ht="12.5">
      <c r="H883" s="1"/>
    </row>
    <row r="884" spans="8:8" ht="12.5">
      <c r="H884" s="1"/>
    </row>
    <row r="885" spans="8:8" ht="12.5">
      <c r="H885" s="1"/>
    </row>
    <row r="886" spans="8:8" ht="12.5">
      <c r="H886" s="1"/>
    </row>
    <row r="887" spans="8:8" ht="12.5">
      <c r="H887" s="1"/>
    </row>
    <row r="888" spans="8:8" ht="12.5">
      <c r="H888" s="1"/>
    </row>
    <row r="889" spans="8:8" ht="12.5">
      <c r="H889" s="1"/>
    </row>
    <row r="890" spans="8:8" ht="12.5">
      <c r="H890" s="1"/>
    </row>
    <row r="891" spans="8:8" ht="12.5">
      <c r="H891" s="1"/>
    </row>
    <row r="892" spans="8:8" ht="12.5">
      <c r="H892" s="1"/>
    </row>
    <row r="893" spans="8:8" ht="12.5">
      <c r="H893" s="1"/>
    </row>
    <row r="894" spans="8:8" ht="12.5">
      <c r="H894" s="1"/>
    </row>
    <row r="895" spans="8:8" ht="12.5">
      <c r="H895" s="1"/>
    </row>
    <row r="896" spans="8:8" ht="12.5">
      <c r="H896" s="1"/>
    </row>
    <row r="897" spans="8:8" ht="12.5">
      <c r="H897" s="1"/>
    </row>
    <row r="898" spans="8:8" ht="12.5">
      <c r="H898" s="1"/>
    </row>
    <row r="899" spans="8:8" ht="12.5">
      <c r="H899" s="1"/>
    </row>
    <row r="900" spans="8:8" ht="12.5">
      <c r="H900" s="1"/>
    </row>
    <row r="901" spans="8:8" ht="12.5">
      <c r="H901" s="1"/>
    </row>
    <row r="902" spans="8:8" ht="12.5">
      <c r="H902" s="1"/>
    </row>
    <row r="903" spans="8:8" ht="12.5">
      <c r="H903" s="1"/>
    </row>
    <row r="904" spans="8:8" ht="12.5">
      <c r="H904" s="1"/>
    </row>
    <row r="905" spans="8:8" ht="12.5">
      <c r="H905" s="1"/>
    </row>
    <row r="906" spans="8:8" ht="12.5">
      <c r="H906" s="1"/>
    </row>
    <row r="907" spans="8:8" ht="12.5">
      <c r="H907" s="1"/>
    </row>
    <row r="908" spans="8:8" ht="12.5">
      <c r="H908" s="1"/>
    </row>
    <row r="909" spans="8:8" ht="12.5">
      <c r="H909" s="1"/>
    </row>
    <row r="910" spans="8:8" ht="12.5">
      <c r="H910" s="1"/>
    </row>
    <row r="911" spans="8:8" ht="12.5">
      <c r="H911" s="1"/>
    </row>
    <row r="912" spans="8:8" ht="12.5">
      <c r="H912" s="1"/>
    </row>
    <row r="913" spans="8:8" ht="12.5">
      <c r="H913" s="1"/>
    </row>
    <row r="914" spans="8:8" ht="12.5">
      <c r="H914" s="1"/>
    </row>
    <row r="915" spans="8:8" ht="12.5">
      <c r="H915" s="1"/>
    </row>
    <row r="916" spans="8:8" ht="12.5">
      <c r="H916" s="1"/>
    </row>
    <row r="917" spans="8:8" ht="12.5">
      <c r="H917" s="1"/>
    </row>
    <row r="918" spans="8:8" ht="12.5">
      <c r="H918" s="1"/>
    </row>
    <row r="919" spans="8:8" ht="12.5">
      <c r="H919" s="1"/>
    </row>
    <row r="920" spans="8:8" ht="12.5">
      <c r="H920" s="1"/>
    </row>
    <row r="921" spans="8:8" ht="12.5">
      <c r="H921" s="1"/>
    </row>
    <row r="922" spans="8:8" ht="12.5">
      <c r="H922" s="1"/>
    </row>
    <row r="923" spans="8:8" ht="12.5">
      <c r="H923" s="1"/>
    </row>
    <row r="924" spans="8:8" ht="12.5">
      <c r="H924" s="1"/>
    </row>
    <row r="925" spans="8:8" ht="12.5">
      <c r="H925" s="1"/>
    </row>
    <row r="926" spans="8:8" ht="12.5">
      <c r="H926" s="1"/>
    </row>
    <row r="927" spans="8:8" ht="12.5">
      <c r="H927" s="1"/>
    </row>
    <row r="928" spans="8:8" ht="12.5">
      <c r="H928" s="1"/>
    </row>
    <row r="929" spans="8:8" ht="12.5">
      <c r="H929" s="1"/>
    </row>
    <row r="930" spans="8:8" ht="12.5">
      <c r="H930" s="1"/>
    </row>
    <row r="931" spans="8:8" ht="12.5">
      <c r="H931" s="1"/>
    </row>
    <row r="932" spans="8:8" ht="12.5">
      <c r="H932" s="1"/>
    </row>
    <row r="933" spans="8:8" ht="12.5">
      <c r="H933" s="1"/>
    </row>
    <row r="934" spans="8:8" ht="12.5">
      <c r="H934" s="1"/>
    </row>
    <row r="935" spans="8:8" ht="12.5">
      <c r="H935" s="1"/>
    </row>
    <row r="936" spans="8:8" ht="12.5">
      <c r="H936" s="1"/>
    </row>
    <row r="937" spans="8:8" ht="12.5">
      <c r="H937" s="1"/>
    </row>
    <row r="938" spans="8:8" ht="12.5">
      <c r="H938" s="1"/>
    </row>
    <row r="939" spans="8:8" ht="12.5">
      <c r="H939" s="1"/>
    </row>
    <row r="940" spans="8:8" ht="12.5">
      <c r="H940" s="1"/>
    </row>
    <row r="941" spans="8:8" ht="12.5">
      <c r="H941" s="1"/>
    </row>
    <row r="942" spans="8:8" ht="12.5">
      <c r="H942" s="1"/>
    </row>
    <row r="943" spans="8:8" ht="12.5">
      <c r="H943" s="1"/>
    </row>
    <row r="944" spans="8:8" ht="12.5">
      <c r="H944" s="1"/>
    </row>
    <row r="945" spans="8:8" ht="12.5">
      <c r="H945" s="1"/>
    </row>
    <row r="946" spans="8:8" ht="12.5">
      <c r="H946" s="1"/>
    </row>
    <row r="947" spans="8:8" ht="12.5">
      <c r="H947" s="1"/>
    </row>
    <row r="948" spans="8:8" ht="12.5">
      <c r="H948" s="1"/>
    </row>
    <row r="949" spans="8:8" ht="12.5">
      <c r="H949" s="1"/>
    </row>
    <row r="950" spans="8:8" ht="12.5">
      <c r="H950" s="1"/>
    </row>
    <row r="951" spans="8:8" ht="12.5">
      <c r="H951" s="1"/>
    </row>
    <row r="952" spans="8:8" ht="12.5">
      <c r="H952" s="1"/>
    </row>
    <row r="953" spans="8:8" ht="12.5">
      <c r="H953" s="1"/>
    </row>
    <row r="954" spans="8:8" ht="12.5">
      <c r="H954" s="1"/>
    </row>
    <row r="955" spans="8:8" ht="12.5">
      <c r="H955" s="1"/>
    </row>
    <row r="956" spans="8:8" ht="12.5">
      <c r="H956" s="1"/>
    </row>
    <row r="957" spans="8:8" ht="12.5">
      <c r="H957" s="1"/>
    </row>
    <row r="958" spans="8:8" ht="12.5">
      <c r="H958" s="1"/>
    </row>
    <row r="959" spans="8:8" ht="12.5">
      <c r="H959" s="1"/>
    </row>
    <row r="960" spans="8:8" ht="12.5">
      <c r="H960" s="1"/>
    </row>
    <row r="961" spans="8:8" ht="12.5">
      <c r="H961" s="1"/>
    </row>
    <row r="962" spans="8:8" ht="12.5">
      <c r="H962" s="1"/>
    </row>
    <row r="963" spans="8:8" ht="12.5">
      <c r="H963" s="1"/>
    </row>
    <row r="964" spans="8:8" ht="12.5">
      <c r="H964" s="1"/>
    </row>
    <row r="965" spans="8:8" ht="12.5">
      <c r="H965" s="1"/>
    </row>
    <row r="966" spans="8:8" ht="12.5">
      <c r="H966" s="1"/>
    </row>
    <row r="967" spans="8:8" ht="12.5">
      <c r="H967" s="1"/>
    </row>
    <row r="968" spans="8:8" ht="12.5">
      <c r="H968" s="1"/>
    </row>
    <row r="969" spans="8:8" ht="12.5">
      <c r="H969" s="1"/>
    </row>
    <row r="970" spans="8:8" ht="12.5">
      <c r="H970" s="1"/>
    </row>
    <row r="971" spans="8:8" ht="12.5">
      <c r="H971" s="1"/>
    </row>
    <row r="972" spans="8:8" ht="12.5">
      <c r="H972" s="1"/>
    </row>
    <row r="973" spans="8:8" ht="12.5">
      <c r="H973" s="1"/>
    </row>
    <row r="974" spans="8:8" ht="12.5">
      <c r="H974" s="1"/>
    </row>
  </sheetData>
  <phoneticPr fontId="2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H1001"/>
  <sheetViews>
    <sheetView workbookViewId="0"/>
  </sheetViews>
  <sheetFormatPr defaultColWidth="12.6328125" defaultRowHeight="15.75" customHeight="1"/>
  <cols>
    <col min="1" max="1" width="31" customWidth="1"/>
    <col min="2" max="2" width="21" customWidth="1"/>
    <col min="3" max="3" width="33.7265625" customWidth="1"/>
    <col min="4" max="4" width="15.7265625" customWidth="1"/>
  </cols>
  <sheetData>
    <row r="1" spans="1:4" ht="15.75" customHeight="1">
      <c r="A1" s="259" t="s">
        <v>47</v>
      </c>
      <c r="B1" s="260"/>
      <c r="C1" s="18"/>
      <c r="D1" s="172" t="s">
        <v>234</v>
      </c>
    </row>
    <row r="2" spans="1:4">
      <c r="A2" s="19" t="s">
        <v>19</v>
      </c>
      <c r="B2" s="20" t="s">
        <v>20</v>
      </c>
      <c r="C2" s="20" t="s">
        <v>50</v>
      </c>
    </row>
    <row r="3" spans="1:4">
      <c r="A3" s="21" t="s">
        <v>52</v>
      </c>
      <c r="B3" s="15" t="s">
        <v>42</v>
      </c>
      <c r="C3" s="173" t="s">
        <v>53</v>
      </c>
      <c r="D3" s="2" t="s">
        <v>188</v>
      </c>
    </row>
    <row r="4" spans="1:4">
      <c r="A4" s="21" t="s">
        <v>54</v>
      </c>
      <c r="B4" s="15" t="s">
        <v>375</v>
      </c>
      <c r="C4" s="174" t="s">
        <v>376</v>
      </c>
      <c r="D4" s="2" t="s">
        <v>188</v>
      </c>
    </row>
    <row r="5" spans="1:4">
      <c r="A5" s="21" t="s">
        <v>58</v>
      </c>
      <c r="B5" s="15" t="s">
        <v>377</v>
      </c>
      <c r="C5" s="175" t="s">
        <v>60</v>
      </c>
      <c r="D5" s="2" t="s">
        <v>188</v>
      </c>
    </row>
    <row r="6" spans="1:4">
      <c r="A6" s="21" t="s">
        <v>61</v>
      </c>
      <c r="B6" s="15" t="s">
        <v>56</v>
      </c>
      <c r="C6" s="174"/>
      <c r="D6" s="2" t="s">
        <v>188</v>
      </c>
    </row>
    <row r="7" spans="1:4">
      <c r="A7" s="21" t="s">
        <v>55</v>
      </c>
      <c r="B7" s="15" t="s">
        <v>56</v>
      </c>
      <c r="C7" s="175" t="s">
        <v>57</v>
      </c>
      <c r="D7" s="2" t="s">
        <v>188</v>
      </c>
    </row>
    <row r="8" spans="1:4">
      <c r="A8" s="21" t="s">
        <v>64</v>
      </c>
      <c r="B8" s="15" t="s">
        <v>43</v>
      </c>
      <c r="C8" s="176"/>
      <c r="D8" s="2" t="s">
        <v>188</v>
      </c>
    </row>
    <row r="9" spans="1:4">
      <c r="A9" s="21" t="s">
        <v>44</v>
      </c>
      <c r="B9" s="15" t="s">
        <v>62</v>
      </c>
      <c r="C9" s="173" t="s">
        <v>63</v>
      </c>
      <c r="D9" s="2" t="s">
        <v>188</v>
      </c>
    </row>
    <row r="10" spans="1:4">
      <c r="A10" s="21" t="s">
        <v>66</v>
      </c>
      <c r="B10" s="15" t="s">
        <v>33</v>
      </c>
      <c r="C10" s="176"/>
      <c r="D10" s="2" t="s">
        <v>188</v>
      </c>
    </row>
    <row r="11" spans="1:4">
      <c r="A11" s="21" t="s">
        <v>68</v>
      </c>
      <c r="B11" s="15" t="s">
        <v>59</v>
      </c>
      <c r="C11" s="176"/>
      <c r="D11" s="2" t="s">
        <v>188</v>
      </c>
    </row>
    <row r="12" spans="1:4">
      <c r="A12" s="21" t="s">
        <v>378</v>
      </c>
      <c r="B12" s="15" t="s">
        <v>379</v>
      </c>
      <c r="C12" s="174" t="s">
        <v>380</v>
      </c>
      <c r="D12" s="2" t="s">
        <v>188</v>
      </c>
    </row>
    <row r="13" spans="1:4">
      <c r="A13" s="21" t="s">
        <v>65</v>
      </c>
      <c r="B13" s="15" t="s">
        <v>381</v>
      </c>
      <c r="C13" s="174"/>
      <c r="D13" s="2" t="s">
        <v>174</v>
      </c>
    </row>
    <row r="14" spans="1:4">
      <c r="A14" s="21"/>
      <c r="B14" s="15"/>
      <c r="C14" s="174"/>
    </row>
    <row r="15" spans="1:4">
      <c r="A15" s="21"/>
      <c r="B15" s="15"/>
      <c r="C15" s="174"/>
    </row>
    <row r="16" spans="1:4">
      <c r="A16" s="21"/>
      <c r="B16" s="15"/>
      <c r="C16" s="174"/>
    </row>
    <row r="17" spans="1:4" ht="15.75" customHeight="1">
      <c r="A17" s="261" t="s">
        <v>69</v>
      </c>
      <c r="B17" s="251"/>
      <c r="C17" s="177"/>
    </row>
    <row r="18" spans="1:4">
      <c r="A18" s="23" t="s">
        <v>70</v>
      </c>
      <c r="B18" s="24" t="s">
        <v>20</v>
      </c>
      <c r="C18" s="178" t="s">
        <v>71</v>
      </c>
    </row>
    <row r="19" spans="1:4" ht="15.75" customHeight="1">
      <c r="A19" s="262" t="s">
        <v>72</v>
      </c>
      <c r="B19" s="251"/>
      <c r="C19" s="179"/>
    </row>
    <row r="20" spans="1:4">
      <c r="A20" s="21" t="s">
        <v>382</v>
      </c>
      <c r="B20" s="15" t="s">
        <v>383</v>
      </c>
      <c r="C20" s="176" t="s">
        <v>384</v>
      </c>
      <c r="D20" s="2" t="s">
        <v>188</v>
      </c>
    </row>
    <row r="21" spans="1:4">
      <c r="A21" s="21" t="s">
        <v>75</v>
      </c>
      <c r="B21" s="15" t="s">
        <v>385</v>
      </c>
      <c r="C21" s="176" t="s">
        <v>386</v>
      </c>
      <c r="D21" s="2" t="s">
        <v>188</v>
      </c>
    </row>
    <row r="22" spans="1:4">
      <c r="A22" s="21" t="s">
        <v>387</v>
      </c>
      <c r="B22" s="15" t="s">
        <v>388</v>
      </c>
      <c r="C22" s="176" t="s">
        <v>389</v>
      </c>
      <c r="D22" s="2" t="s">
        <v>174</v>
      </c>
    </row>
    <row r="23" spans="1:4">
      <c r="A23" s="21"/>
      <c r="B23" s="15"/>
      <c r="C23" s="176"/>
    </row>
    <row r="24" spans="1:4">
      <c r="A24" s="21"/>
      <c r="B24" s="15"/>
      <c r="C24" s="174"/>
    </row>
    <row r="25" spans="1:4">
      <c r="A25" s="21"/>
      <c r="B25" s="15"/>
      <c r="C25" s="174"/>
    </row>
    <row r="26" spans="1:4" ht="15.75" customHeight="1">
      <c r="A26" s="263" t="s">
        <v>77</v>
      </c>
      <c r="B26" s="251"/>
      <c r="C26" s="180"/>
    </row>
    <row r="27" spans="1:4">
      <c r="A27" s="21" t="s">
        <v>80</v>
      </c>
      <c r="B27" s="15" t="s">
        <v>28</v>
      </c>
      <c r="C27" s="176" t="s">
        <v>81</v>
      </c>
      <c r="D27" s="2" t="s">
        <v>188</v>
      </c>
    </row>
    <row r="28" spans="1:4">
      <c r="A28" s="21" t="s">
        <v>390</v>
      </c>
      <c r="B28" s="15" t="s">
        <v>51</v>
      </c>
      <c r="C28" s="174" t="s">
        <v>391</v>
      </c>
      <c r="D28" s="2" t="s">
        <v>188</v>
      </c>
    </row>
    <row r="29" spans="1:4">
      <c r="A29" s="21" t="s">
        <v>78</v>
      </c>
      <c r="B29" s="15" t="s">
        <v>96</v>
      </c>
      <c r="C29" s="176"/>
      <c r="D29" s="2" t="s">
        <v>188</v>
      </c>
    </row>
    <row r="30" spans="1:4" ht="15.75" customHeight="1">
      <c r="A30" s="264" t="s">
        <v>82</v>
      </c>
      <c r="B30" s="251"/>
      <c r="C30" s="181"/>
    </row>
    <row r="31" spans="1:4">
      <c r="A31" s="21" t="s">
        <v>83</v>
      </c>
      <c r="B31" s="15" t="s">
        <v>76</v>
      </c>
      <c r="C31" s="176" t="s">
        <v>84</v>
      </c>
      <c r="D31" s="2" t="s">
        <v>188</v>
      </c>
    </row>
    <row r="32" spans="1:4">
      <c r="A32" s="21"/>
      <c r="B32" s="15"/>
      <c r="C32" s="176"/>
    </row>
    <row r="33" spans="1:4">
      <c r="A33" s="21"/>
      <c r="B33" s="15"/>
      <c r="C33" s="174"/>
    </row>
    <row r="34" spans="1:4" ht="15.75" customHeight="1">
      <c r="A34" s="265" t="s">
        <v>85</v>
      </c>
      <c r="B34" s="251"/>
      <c r="C34" s="182"/>
    </row>
    <row r="35" spans="1:4">
      <c r="A35" s="21" t="s">
        <v>86</v>
      </c>
      <c r="B35" s="15" t="s">
        <v>73</v>
      </c>
      <c r="C35" s="17" t="s">
        <v>87</v>
      </c>
      <c r="D35" s="2" t="s">
        <v>174</v>
      </c>
    </row>
    <row r="36" spans="1:4">
      <c r="A36" s="21"/>
      <c r="B36" s="15"/>
      <c r="C36" s="176"/>
    </row>
    <row r="37" spans="1:4" ht="13.5">
      <c r="A37" s="266" t="s">
        <v>88</v>
      </c>
      <c r="B37" s="251"/>
      <c r="C37" s="183"/>
    </row>
    <row r="38" spans="1:4" ht="52">
      <c r="A38" s="21" t="s">
        <v>89</v>
      </c>
      <c r="B38" s="15" t="s">
        <v>73</v>
      </c>
      <c r="C38" s="176" t="s">
        <v>90</v>
      </c>
      <c r="D38" s="2" t="s">
        <v>188</v>
      </c>
    </row>
    <row r="39" spans="1:4" ht="13">
      <c r="A39" s="21" t="s">
        <v>91</v>
      </c>
      <c r="B39" s="15" t="s">
        <v>79</v>
      </c>
      <c r="C39" s="17" t="s">
        <v>92</v>
      </c>
      <c r="D39" s="2" t="s">
        <v>188</v>
      </c>
    </row>
    <row r="40" spans="1:4" ht="13">
      <c r="A40" s="21" t="s">
        <v>93</v>
      </c>
      <c r="B40" s="15" t="s">
        <v>392</v>
      </c>
      <c r="C40" s="14"/>
      <c r="D40" s="2" t="s">
        <v>188</v>
      </c>
    </row>
    <row r="41" spans="1:4" ht="13">
      <c r="A41" s="21"/>
      <c r="B41" s="15"/>
      <c r="C41" s="176"/>
    </row>
    <row r="42" spans="1:4" ht="13">
      <c r="A42" s="21"/>
      <c r="B42" s="15"/>
      <c r="C42" s="174"/>
    </row>
    <row r="43" spans="1:4" ht="13">
      <c r="A43" s="21"/>
      <c r="B43" s="15"/>
      <c r="C43" s="176"/>
    </row>
    <row r="44" spans="1:4" ht="13">
      <c r="A44" s="21"/>
      <c r="B44" s="15"/>
      <c r="C44" s="174"/>
    </row>
    <row r="45" spans="1:4" ht="13">
      <c r="A45" s="16"/>
      <c r="B45" s="14"/>
      <c r="C45" s="174"/>
    </row>
    <row r="46" spans="1:4" ht="13.5">
      <c r="A46" s="252" t="s">
        <v>94</v>
      </c>
      <c r="B46" s="251"/>
      <c r="C46" s="184"/>
    </row>
    <row r="47" spans="1:4" ht="13">
      <c r="A47" s="21" t="s">
        <v>95</v>
      </c>
      <c r="B47" s="15" t="s">
        <v>76</v>
      </c>
      <c r="C47" s="174" t="s">
        <v>393</v>
      </c>
      <c r="D47" s="2" t="s">
        <v>188</v>
      </c>
    </row>
    <row r="48" spans="1:4" ht="13">
      <c r="A48" s="21" t="s">
        <v>394</v>
      </c>
      <c r="B48" s="15" t="s">
        <v>79</v>
      </c>
      <c r="C48" s="176" t="s">
        <v>395</v>
      </c>
      <c r="D48" s="2" t="s">
        <v>188</v>
      </c>
    </row>
    <row r="49" spans="1:8" ht="13">
      <c r="A49" s="21"/>
      <c r="B49" s="15"/>
      <c r="C49" s="176"/>
    </row>
    <row r="50" spans="1:8" ht="13.5">
      <c r="A50" s="253" t="s">
        <v>97</v>
      </c>
      <c r="B50" s="251"/>
      <c r="C50" s="185"/>
    </row>
    <row r="51" spans="1:8" ht="26">
      <c r="A51" s="21" t="s">
        <v>396</v>
      </c>
      <c r="B51" s="15" t="s">
        <v>104</v>
      </c>
      <c r="C51" s="176" t="s">
        <v>397</v>
      </c>
      <c r="D51" s="2" t="s">
        <v>188</v>
      </c>
      <c r="H51" s="5"/>
    </row>
    <row r="52" spans="1:8" ht="13">
      <c r="A52" s="21" t="s">
        <v>101</v>
      </c>
      <c r="B52" s="15" t="s">
        <v>102</v>
      </c>
      <c r="C52" s="176" t="s">
        <v>103</v>
      </c>
      <c r="D52" s="2" t="s">
        <v>188</v>
      </c>
    </row>
    <row r="53" spans="1:8" ht="26">
      <c r="A53" s="21" t="s">
        <v>398</v>
      </c>
      <c r="B53" s="15" t="s">
        <v>399</v>
      </c>
      <c r="C53" s="176" t="s">
        <v>400</v>
      </c>
      <c r="D53" s="2" t="s">
        <v>188</v>
      </c>
    </row>
    <row r="54" spans="1:8" ht="26">
      <c r="A54" s="21" t="s">
        <v>98</v>
      </c>
      <c r="B54" s="15" t="s">
        <v>99</v>
      </c>
      <c r="C54" s="17" t="s">
        <v>100</v>
      </c>
      <c r="D54" s="2" t="s">
        <v>174</v>
      </c>
    </row>
    <row r="55" spans="1:8" ht="13">
      <c r="A55" s="21"/>
      <c r="B55" s="15"/>
      <c r="C55" s="176"/>
    </row>
    <row r="56" spans="1:8" ht="13">
      <c r="A56" s="21"/>
      <c r="B56" s="15"/>
      <c r="C56" s="176"/>
    </row>
    <row r="57" spans="1:8" ht="13">
      <c r="A57" s="21"/>
      <c r="B57" s="15"/>
      <c r="C57" s="176"/>
    </row>
    <row r="58" spans="1:8" ht="13.5">
      <c r="A58" s="254" t="s">
        <v>105</v>
      </c>
      <c r="B58" s="251"/>
      <c r="C58" s="186"/>
    </row>
    <row r="59" spans="1:8" ht="65">
      <c r="A59" s="21" t="s">
        <v>106</v>
      </c>
      <c r="B59" s="15" t="s">
        <v>74</v>
      </c>
      <c r="C59" s="17" t="s">
        <v>107</v>
      </c>
      <c r="D59" s="2" t="s">
        <v>188</v>
      </c>
    </row>
    <row r="60" spans="1:8" ht="13">
      <c r="A60" s="21"/>
      <c r="B60" s="15"/>
      <c r="C60" s="176"/>
    </row>
    <row r="61" spans="1:8" ht="13.5">
      <c r="A61" s="255" t="s">
        <v>108</v>
      </c>
      <c r="B61" s="251"/>
      <c r="C61" s="187"/>
    </row>
    <row r="62" spans="1:8" ht="13">
      <c r="A62" s="21" t="s">
        <v>401</v>
      </c>
      <c r="B62" s="15" t="s">
        <v>402</v>
      </c>
      <c r="C62" s="174" t="s">
        <v>403</v>
      </c>
      <c r="D62" s="2" t="s">
        <v>188</v>
      </c>
    </row>
    <row r="63" spans="1:8" ht="13">
      <c r="A63" s="21" t="s">
        <v>109</v>
      </c>
      <c r="B63" s="22" t="s">
        <v>76</v>
      </c>
      <c r="C63" s="174"/>
      <c r="D63" s="2" t="s">
        <v>188</v>
      </c>
    </row>
    <row r="64" spans="1:8" ht="13.5">
      <c r="A64" s="256" t="s">
        <v>110</v>
      </c>
      <c r="B64" s="251"/>
      <c r="C64" s="188"/>
    </row>
    <row r="65" spans="1:4" ht="13">
      <c r="A65" s="21" t="s">
        <v>404</v>
      </c>
      <c r="B65" s="15" t="s">
        <v>385</v>
      </c>
      <c r="C65" s="176"/>
      <c r="D65" s="2" t="s">
        <v>168</v>
      </c>
    </row>
    <row r="66" spans="1:4" ht="13">
      <c r="A66" s="21"/>
      <c r="B66" s="15"/>
      <c r="C66" s="174"/>
    </row>
    <row r="67" spans="1:4" ht="13">
      <c r="A67" s="21"/>
      <c r="B67" s="22"/>
      <c r="C67" s="174"/>
    </row>
    <row r="68" spans="1:4" ht="13.5">
      <c r="A68" s="257" t="s">
        <v>111</v>
      </c>
      <c r="B68" s="251"/>
      <c r="C68" s="189"/>
    </row>
    <row r="69" spans="1:4" ht="13">
      <c r="A69" s="21" t="s">
        <v>112</v>
      </c>
      <c r="B69" s="15" t="s">
        <v>43</v>
      </c>
      <c r="C69" s="174"/>
      <c r="D69" s="2" t="s">
        <v>188</v>
      </c>
    </row>
    <row r="70" spans="1:4" ht="13">
      <c r="A70" s="25" t="s">
        <v>114</v>
      </c>
      <c r="B70" s="26" t="s">
        <v>25</v>
      </c>
      <c r="C70" s="174"/>
      <c r="D70" s="2" t="s">
        <v>188</v>
      </c>
    </row>
    <row r="71" spans="1:4" ht="13">
      <c r="A71" s="21" t="s">
        <v>113</v>
      </c>
      <c r="B71" s="15" t="s">
        <v>43</v>
      </c>
      <c r="C71" s="174"/>
      <c r="D71" s="2" t="s">
        <v>188</v>
      </c>
    </row>
    <row r="72" spans="1:4" ht="13">
      <c r="A72" s="25"/>
      <c r="B72" s="26"/>
      <c r="C72" s="174"/>
    </row>
    <row r="73" spans="1:4" ht="13.5">
      <c r="A73" s="258" t="s">
        <v>115</v>
      </c>
      <c r="B73" s="251"/>
      <c r="C73" s="190"/>
    </row>
    <row r="74" spans="1:4" ht="13">
      <c r="A74" s="21" t="s">
        <v>116</v>
      </c>
      <c r="B74" s="15" t="s">
        <v>379</v>
      </c>
      <c r="C74" s="14"/>
      <c r="D74" s="2" t="s">
        <v>188</v>
      </c>
    </row>
    <row r="75" spans="1:4" ht="13">
      <c r="A75" s="21" t="s">
        <v>117</v>
      </c>
      <c r="B75" s="15" t="s">
        <v>74</v>
      </c>
      <c r="C75" s="14"/>
      <c r="D75" s="2" t="s">
        <v>188</v>
      </c>
    </row>
    <row r="76" spans="1:4" ht="13">
      <c r="A76" s="21"/>
      <c r="B76" s="15"/>
      <c r="C76" s="14"/>
    </row>
    <row r="77" spans="1:4" ht="12.5">
      <c r="D77" s="1"/>
    </row>
    <row r="78" spans="1:4" ht="12.5">
      <c r="D78" s="1"/>
    </row>
    <row r="79" spans="1:4" ht="12.5">
      <c r="D79" s="1"/>
    </row>
    <row r="80" spans="1:4" ht="12.5">
      <c r="D80" s="1"/>
    </row>
    <row r="81" spans="4:4" ht="12.5">
      <c r="D81" s="1"/>
    </row>
    <row r="82" spans="4:4" ht="12.5">
      <c r="D82" s="1"/>
    </row>
    <row r="83" spans="4:4" ht="12.5">
      <c r="D83" s="1"/>
    </row>
    <row r="84" spans="4:4" ht="12.5">
      <c r="D84" s="1"/>
    </row>
    <row r="85" spans="4:4" ht="12.5">
      <c r="D85" s="1"/>
    </row>
    <row r="86" spans="4:4" ht="12.5">
      <c r="D86" s="1"/>
    </row>
    <row r="87" spans="4:4" ht="12.5">
      <c r="D87" s="1"/>
    </row>
    <row r="88" spans="4:4" ht="12.5">
      <c r="D88" s="1"/>
    </row>
    <row r="89" spans="4:4" ht="12.5">
      <c r="D89" s="1"/>
    </row>
    <row r="90" spans="4:4" ht="12.5">
      <c r="D90" s="1"/>
    </row>
    <row r="91" spans="4:4" ht="12.5">
      <c r="D91" s="1"/>
    </row>
    <row r="92" spans="4:4" ht="12.5">
      <c r="D92" s="1"/>
    </row>
    <row r="93" spans="4:4" ht="12.5">
      <c r="D93" s="1"/>
    </row>
    <row r="94" spans="4:4" ht="12.5">
      <c r="D94" s="1"/>
    </row>
    <row r="95" spans="4:4" ht="12.5">
      <c r="D95" s="1"/>
    </row>
    <row r="96" spans="4:4" ht="12.5">
      <c r="D96" s="1"/>
    </row>
    <row r="97" spans="4:4" ht="12.5">
      <c r="D97" s="1"/>
    </row>
    <row r="98" spans="4:4" ht="12.5">
      <c r="D98" s="1"/>
    </row>
    <row r="99" spans="4:4" ht="12.5">
      <c r="D99" s="1"/>
    </row>
    <row r="100" spans="4:4" ht="12.5">
      <c r="D100" s="1"/>
    </row>
    <row r="101" spans="4:4" ht="12.5">
      <c r="D101" s="1"/>
    </row>
    <row r="102" spans="4:4" ht="12.5">
      <c r="D102" s="1"/>
    </row>
    <row r="103" spans="4:4" ht="12.5">
      <c r="D103" s="1"/>
    </row>
    <row r="104" spans="4:4" ht="12.5">
      <c r="D104" s="1"/>
    </row>
    <row r="105" spans="4:4" ht="12.5">
      <c r="D105" s="1"/>
    </row>
    <row r="106" spans="4:4" ht="12.5">
      <c r="D106" s="1"/>
    </row>
    <row r="107" spans="4:4" ht="12.5">
      <c r="D107" s="1"/>
    </row>
    <row r="108" spans="4:4" ht="12.5">
      <c r="D108" s="1"/>
    </row>
    <row r="109" spans="4:4" ht="12.5">
      <c r="D109" s="1"/>
    </row>
    <row r="110" spans="4:4" ht="12.5">
      <c r="D110" s="1"/>
    </row>
    <row r="111" spans="4:4" ht="12.5">
      <c r="D111" s="1"/>
    </row>
    <row r="112" spans="4:4" ht="12.5">
      <c r="D112" s="1"/>
    </row>
    <row r="113" spans="4:4" ht="12.5">
      <c r="D113" s="1"/>
    </row>
    <row r="114" spans="4:4" ht="12.5">
      <c r="D114" s="1"/>
    </row>
    <row r="115" spans="4:4" ht="12.5">
      <c r="D115" s="1"/>
    </row>
    <row r="116" spans="4:4" ht="12.5">
      <c r="D116" s="1"/>
    </row>
    <row r="117" spans="4:4" ht="12.5">
      <c r="D117" s="1"/>
    </row>
    <row r="118" spans="4:4" ht="12.5">
      <c r="D118" s="1"/>
    </row>
    <row r="119" spans="4:4" ht="12.5">
      <c r="D119" s="1"/>
    </row>
    <row r="120" spans="4:4" ht="12.5">
      <c r="D120" s="1"/>
    </row>
    <row r="121" spans="4:4" ht="12.5">
      <c r="D121" s="1"/>
    </row>
    <row r="122" spans="4:4" ht="12.5">
      <c r="D122" s="1"/>
    </row>
    <row r="123" spans="4:4" ht="12.5">
      <c r="D123" s="1"/>
    </row>
    <row r="124" spans="4:4" ht="12.5">
      <c r="D124" s="1"/>
    </row>
    <row r="125" spans="4:4" ht="12.5">
      <c r="D125" s="1"/>
    </row>
    <row r="126" spans="4:4" ht="12.5">
      <c r="D126" s="1"/>
    </row>
    <row r="127" spans="4:4" ht="12.5">
      <c r="D127" s="1"/>
    </row>
    <row r="128" spans="4:4" ht="12.5">
      <c r="D128" s="1"/>
    </row>
    <row r="129" spans="4:4" ht="12.5">
      <c r="D129" s="1"/>
    </row>
    <row r="130" spans="4:4" ht="12.5">
      <c r="D130" s="1"/>
    </row>
    <row r="131" spans="4:4" ht="12.5">
      <c r="D131" s="1"/>
    </row>
    <row r="132" spans="4:4" ht="12.5">
      <c r="D132" s="1"/>
    </row>
    <row r="133" spans="4:4" ht="12.5">
      <c r="D133" s="1"/>
    </row>
    <row r="134" spans="4:4" ht="12.5">
      <c r="D134" s="1"/>
    </row>
    <row r="135" spans="4:4" ht="12.5">
      <c r="D135" s="1"/>
    </row>
    <row r="136" spans="4:4" ht="12.5">
      <c r="D136" s="1"/>
    </row>
    <row r="137" spans="4:4" ht="12.5">
      <c r="D137" s="1"/>
    </row>
    <row r="138" spans="4:4" ht="12.5">
      <c r="D138" s="1"/>
    </row>
    <row r="139" spans="4:4" ht="12.5">
      <c r="D139" s="1"/>
    </row>
    <row r="140" spans="4:4" ht="12.5">
      <c r="D140" s="1"/>
    </row>
    <row r="141" spans="4:4" ht="12.5">
      <c r="D141" s="1"/>
    </row>
    <row r="142" spans="4:4" ht="12.5">
      <c r="D142" s="1"/>
    </row>
    <row r="143" spans="4:4" ht="12.5">
      <c r="D143" s="1"/>
    </row>
    <row r="144" spans="4:4" ht="12.5">
      <c r="D144" s="1"/>
    </row>
    <row r="145" spans="4:4" ht="12.5">
      <c r="D145" s="1"/>
    </row>
    <row r="146" spans="4:4" ht="12.5">
      <c r="D146" s="1"/>
    </row>
    <row r="147" spans="4:4" ht="12.5">
      <c r="D147" s="1"/>
    </row>
    <row r="148" spans="4:4" ht="12.5">
      <c r="D148" s="1"/>
    </row>
    <row r="149" spans="4:4" ht="12.5">
      <c r="D149" s="1"/>
    </row>
    <row r="150" spans="4:4" ht="12.5">
      <c r="D150" s="1"/>
    </row>
    <row r="151" spans="4:4" ht="12.5">
      <c r="D151" s="1"/>
    </row>
    <row r="152" spans="4:4" ht="12.5">
      <c r="D152" s="1"/>
    </row>
    <row r="153" spans="4:4" ht="12.5">
      <c r="D153" s="1"/>
    </row>
    <row r="154" spans="4:4" ht="12.5">
      <c r="D154" s="1"/>
    </row>
    <row r="155" spans="4:4" ht="12.5">
      <c r="D155" s="1"/>
    </row>
    <row r="156" spans="4:4" ht="12.5">
      <c r="D156" s="1"/>
    </row>
    <row r="157" spans="4:4" ht="12.5">
      <c r="D157" s="1"/>
    </row>
    <row r="158" spans="4:4" ht="12.5">
      <c r="D158" s="1"/>
    </row>
    <row r="159" spans="4:4" ht="12.5">
      <c r="D159" s="1"/>
    </row>
    <row r="160" spans="4:4" ht="12.5">
      <c r="D160" s="1"/>
    </row>
    <row r="161" spans="4:4" ht="12.5">
      <c r="D161" s="1"/>
    </row>
    <row r="162" spans="4:4" ht="12.5">
      <c r="D162" s="1"/>
    </row>
    <row r="163" spans="4:4" ht="12.5">
      <c r="D163" s="1"/>
    </row>
    <row r="164" spans="4:4" ht="12.5">
      <c r="D164" s="1"/>
    </row>
    <row r="165" spans="4:4" ht="12.5">
      <c r="D165" s="1"/>
    </row>
    <row r="166" spans="4:4" ht="12.5">
      <c r="D166" s="1"/>
    </row>
    <row r="167" spans="4:4" ht="12.5">
      <c r="D167" s="1"/>
    </row>
    <row r="168" spans="4:4" ht="12.5">
      <c r="D168" s="1"/>
    </row>
    <row r="169" spans="4:4" ht="12.5">
      <c r="D169" s="1"/>
    </row>
    <row r="170" spans="4:4" ht="12.5">
      <c r="D170" s="1"/>
    </row>
    <row r="171" spans="4:4" ht="12.5">
      <c r="D171" s="1"/>
    </row>
    <row r="172" spans="4:4" ht="12.5">
      <c r="D172" s="1"/>
    </row>
    <row r="173" spans="4:4" ht="12.5">
      <c r="D173" s="1"/>
    </row>
    <row r="174" spans="4:4" ht="12.5">
      <c r="D174" s="1"/>
    </row>
    <row r="175" spans="4:4" ht="12.5">
      <c r="D175" s="1"/>
    </row>
    <row r="176" spans="4:4" ht="12.5">
      <c r="D176" s="1"/>
    </row>
    <row r="177" spans="4:4" ht="12.5">
      <c r="D177" s="1"/>
    </row>
    <row r="178" spans="4:4" ht="12.5">
      <c r="D178" s="1"/>
    </row>
    <row r="179" spans="4:4" ht="12.5">
      <c r="D179" s="1"/>
    </row>
    <row r="180" spans="4:4" ht="12.5">
      <c r="D180" s="1"/>
    </row>
    <row r="181" spans="4:4" ht="12.5">
      <c r="D181" s="1"/>
    </row>
    <row r="182" spans="4:4" ht="12.5">
      <c r="D182" s="1"/>
    </row>
    <row r="183" spans="4:4" ht="12.5">
      <c r="D183" s="1"/>
    </row>
    <row r="184" spans="4:4" ht="12.5">
      <c r="D184" s="1"/>
    </row>
    <row r="185" spans="4:4" ht="12.5">
      <c r="D185" s="1"/>
    </row>
    <row r="186" spans="4:4" ht="12.5">
      <c r="D186" s="1"/>
    </row>
    <row r="187" spans="4:4" ht="12.5">
      <c r="D187" s="1"/>
    </row>
    <row r="188" spans="4:4" ht="12.5">
      <c r="D188" s="1"/>
    </row>
    <row r="189" spans="4:4" ht="12.5">
      <c r="D189" s="1"/>
    </row>
    <row r="190" spans="4:4" ht="12.5">
      <c r="D190" s="1"/>
    </row>
    <row r="191" spans="4:4" ht="12.5">
      <c r="D191" s="1"/>
    </row>
    <row r="192" spans="4:4" ht="12.5">
      <c r="D192" s="1"/>
    </row>
    <row r="193" spans="4:4" ht="12.5">
      <c r="D193" s="1"/>
    </row>
    <row r="194" spans="4:4" ht="12.5">
      <c r="D194" s="1"/>
    </row>
    <row r="195" spans="4:4" ht="12.5">
      <c r="D195" s="1"/>
    </row>
    <row r="196" spans="4:4" ht="12.5">
      <c r="D196" s="1"/>
    </row>
    <row r="197" spans="4:4" ht="12.5">
      <c r="D197" s="1"/>
    </row>
    <row r="198" spans="4:4" ht="12.5">
      <c r="D198" s="1"/>
    </row>
    <row r="199" spans="4:4" ht="12.5">
      <c r="D199" s="1"/>
    </row>
    <row r="200" spans="4:4" ht="12.5">
      <c r="D200" s="1"/>
    </row>
    <row r="201" spans="4:4" ht="12.5">
      <c r="D201" s="1"/>
    </row>
    <row r="202" spans="4:4" ht="12.5">
      <c r="D202" s="1"/>
    </row>
    <row r="203" spans="4:4" ht="12.5">
      <c r="D203" s="1"/>
    </row>
    <row r="204" spans="4:4" ht="12.5">
      <c r="D204" s="1"/>
    </row>
    <row r="205" spans="4:4" ht="12.5">
      <c r="D205" s="1"/>
    </row>
    <row r="206" spans="4:4" ht="12.5">
      <c r="D206" s="1"/>
    </row>
    <row r="207" spans="4:4" ht="12.5">
      <c r="D207" s="1"/>
    </row>
    <row r="208" spans="4:4" ht="12.5">
      <c r="D208" s="1"/>
    </row>
    <row r="209" spans="4:4" ht="12.5">
      <c r="D209" s="1"/>
    </row>
    <row r="210" spans="4:4" ht="12.5">
      <c r="D210" s="1"/>
    </row>
    <row r="211" spans="4:4" ht="12.5">
      <c r="D211" s="1"/>
    </row>
    <row r="212" spans="4:4" ht="12.5">
      <c r="D212" s="1"/>
    </row>
    <row r="213" spans="4:4" ht="12.5">
      <c r="D213" s="1"/>
    </row>
    <row r="214" spans="4:4" ht="12.5">
      <c r="D214" s="1"/>
    </row>
    <row r="215" spans="4:4" ht="12.5">
      <c r="D215" s="1"/>
    </row>
    <row r="216" spans="4:4" ht="12.5">
      <c r="D216" s="1"/>
    </row>
    <row r="217" spans="4:4" ht="12.5">
      <c r="D217" s="1"/>
    </row>
    <row r="218" spans="4:4" ht="12.5">
      <c r="D218" s="1"/>
    </row>
    <row r="219" spans="4:4" ht="12.5">
      <c r="D219" s="1"/>
    </row>
    <row r="220" spans="4:4" ht="12.5">
      <c r="D220" s="1"/>
    </row>
    <row r="221" spans="4:4" ht="12.5">
      <c r="D221" s="1"/>
    </row>
    <row r="222" spans="4:4" ht="12.5">
      <c r="D222" s="1"/>
    </row>
    <row r="223" spans="4:4" ht="12.5">
      <c r="D223" s="1"/>
    </row>
    <row r="224" spans="4:4" ht="12.5">
      <c r="D224" s="1"/>
    </row>
    <row r="225" spans="4:4" ht="12.5">
      <c r="D225" s="1"/>
    </row>
    <row r="226" spans="4:4" ht="12.5">
      <c r="D226" s="1"/>
    </row>
    <row r="227" spans="4:4" ht="12.5">
      <c r="D227" s="1"/>
    </row>
    <row r="228" spans="4:4" ht="12.5">
      <c r="D228" s="1"/>
    </row>
    <row r="229" spans="4:4" ht="12.5">
      <c r="D229" s="1"/>
    </row>
    <row r="230" spans="4:4" ht="12.5">
      <c r="D230" s="1"/>
    </row>
    <row r="231" spans="4:4" ht="12.5">
      <c r="D231" s="1"/>
    </row>
    <row r="232" spans="4:4" ht="12.5">
      <c r="D232" s="1"/>
    </row>
    <row r="233" spans="4:4" ht="12.5">
      <c r="D233" s="1"/>
    </row>
    <row r="234" spans="4:4" ht="12.5">
      <c r="D234" s="1"/>
    </row>
    <row r="235" spans="4:4" ht="12.5">
      <c r="D235" s="1"/>
    </row>
    <row r="236" spans="4:4" ht="12.5">
      <c r="D236" s="1"/>
    </row>
    <row r="237" spans="4:4" ht="12.5">
      <c r="D237" s="1"/>
    </row>
    <row r="238" spans="4:4" ht="12.5">
      <c r="D238" s="1"/>
    </row>
    <row r="239" spans="4:4" ht="12.5">
      <c r="D239" s="1"/>
    </row>
    <row r="240" spans="4:4" ht="12.5">
      <c r="D240" s="1"/>
    </row>
    <row r="241" spans="4:4" ht="12.5">
      <c r="D241" s="1"/>
    </row>
    <row r="242" spans="4:4" ht="12.5">
      <c r="D242" s="1"/>
    </row>
    <row r="243" spans="4:4" ht="12.5">
      <c r="D243" s="1"/>
    </row>
    <row r="244" spans="4:4" ht="12.5">
      <c r="D244" s="1"/>
    </row>
    <row r="245" spans="4:4" ht="12.5">
      <c r="D245" s="1"/>
    </row>
    <row r="246" spans="4:4" ht="12.5">
      <c r="D246" s="1"/>
    </row>
    <row r="247" spans="4:4" ht="12.5">
      <c r="D247" s="1"/>
    </row>
    <row r="248" spans="4:4" ht="12.5">
      <c r="D248" s="1"/>
    </row>
    <row r="249" spans="4:4" ht="12.5">
      <c r="D249" s="1"/>
    </row>
    <row r="250" spans="4:4" ht="12.5">
      <c r="D250" s="1"/>
    </row>
    <row r="251" spans="4:4" ht="12.5">
      <c r="D251" s="1"/>
    </row>
    <row r="252" spans="4:4" ht="12.5">
      <c r="D252" s="1"/>
    </row>
    <row r="253" spans="4:4" ht="12.5">
      <c r="D253" s="1"/>
    </row>
    <row r="254" spans="4:4" ht="12.5">
      <c r="D254" s="1"/>
    </row>
    <row r="255" spans="4:4" ht="12.5">
      <c r="D255" s="1"/>
    </row>
    <row r="256" spans="4:4" ht="12.5">
      <c r="D256" s="1"/>
    </row>
    <row r="257" spans="4:4" ht="12.5">
      <c r="D257" s="1"/>
    </row>
    <row r="258" spans="4:4" ht="12.5">
      <c r="D258" s="1"/>
    </row>
    <row r="259" spans="4:4" ht="12.5">
      <c r="D259" s="1"/>
    </row>
    <row r="260" spans="4:4" ht="12.5">
      <c r="D260" s="1"/>
    </row>
    <row r="261" spans="4:4" ht="12.5">
      <c r="D261" s="1"/>
    </row>
    <row r="262" spans="4:4" ht="12.5">
      <c r="D262" s="1"/>
    </row>
    <row r="263" spans="4:4" ht="12.5">
      <c r="D263" s="1"/>
    </row>
    <row r="264" spans="4:4" ht="12.5">
      <c r="D264" s="1"/>
    </row>
    <row r="265" spans="4:4" ht="12.5">
      <c r="D265" s="1"/>
    </row>
    <row r="266" spans="4:4" ht="12.5">
      <c r="D266" s="1"/>
    </row>
    <row r="267" spans="4:4" ht="12.5">
      <c r="D267" s="1"/>
    </row>
    <row r="268" spans="4:4" ht="12.5">
      <c r="D268" s="1"/>
    </row>
    <row r="269" spans="4:4" ht="12.5">
      <c r="D269" s="1"/>
    </row>
    <row r="270" spans="4:4" ht="12.5">
      <c r="D270" s="1"/>
    </row>
    <row r="271" spans="4:4" ht="12.5">
      <c r="D271" s="1"/>
    </row>
    <row r="272" spans="4:4" ht="12.5">
      <c r="D272" s="1"/>
    </row>
    <row r="273" spans="4:4" ht="12.5">
      <c r="D273" s="1"/>
    </row>
    <row r="274" spans="4:4" ht="12.5">
      <c r="D274" s="1"/>
    </row>
    <row r="275" spans="4:4" ht="12.5">
      <c r="D275" s="1"/>
    </row>
    <row r="276" spans="4:4" ht="12.5">
      <c r="D276" s="1"/>
    </row>
    <row r="277" spans="4:4" ht="12.5">
      <c r="D277" s="1"/>
    </row>
    <row r="278" spans="4:4" ht="12.5">
      <c r="D278" s="1"/>
    </row>
    <row r="279" spans="4:4" ht="12.5">
      <c r="D279" s="1"/>
    </row>
    <row r="280" spans="4:4" ht="12.5">
      <c r="D280" s="1"/>
    </row>
    <row r="281" spans="4:4" ht="12.5">
      <c r="D281" s="1"/>
    </row>
    <row r="282" spans="4:4" ht="12.5">
      <c r="D282" s="1"/>
    </row>
    <row r="283" spans="4:4" ht="12.5">
      <c r="D283" s="1"/>
    </row>
    <row r="284" spans="4:4" ht="12.5">
      <c r="D284" s="1"/>
    </row>
    <row r="285" spans="4:4" ht="12.5">
      <c r="D285" s="1"/>
    </row>
    <row r="286" spans="4:4" ht="12.5">
      <c r="D286" s="1"/>
    </row>
    <row r="287" spans="4:4" ht="12.5">
      <c r="D287" s="1"/>
    </row>
    <row r="288" spans="4:4" ht="12.5">
      <c r="D288" s="1"/>
    </row>
    <row r="289" spans="4:4" ht="12.5">
      <c r="D289" s="1"/>
    </row>
    <row r="290" spans="4:4" ht="12.5">
      <c r="D290" s="1"/>
    </row>
    <row r="291" spans="4:4" ht="12.5">
      <c r="D291" s="1"/>
    </row>
    <row r="292" spans="4:4" ht="12.5">
      <c r="D292" s="1"/>
    </row>
    <row r="293" spans="4:4" ht="12.5">
      <c r="D293" s="1"/>
    </row>
    <row r="294" spans="4:4" ht="12.5">
      <c r="D294" s="1"/>
    </row>
    <row r="295" spans="4:4" ht="12.5">
      <c r="D295" s="1"/>
    </row>
    <row r="296" spans="4:4" ht="12.5">
      <c r="D296" s="1"/>
    </row>
    <row r="297" spans="4:4" ht="12.5">
      <c r="D297" s="1"/>
    </row>
    <row r="298" spans="4:4" ht="12.5">
      <c r="D298" s="1"/>
    </row>
    <row r="299" spans="4:4" ht="12.5">
      <c r="D299" s="1"/>
    </row>
    <row r="300" spans="4:4" ht="12.5">
      <c r="D300" s="1"/>
    </row>
    <row r="301" spans="4:4" ht="12.5">
      <c r="D301" s="1"/>
    </row>
    <row r="302" spans="4:4" ht="12.5">
      <c r="D302" s="1"/>
    </row>
    <row r="303" spans="4:4" ht="12.5">
      <c r="D303" s="1"/>
    </row>
    <row r="304" spans="4:4" ht="12.5">
      <c r="D304" s="1"/>
    </row>
    <row r="305" spans="4:4" ht="12.5">
      <c r="D305" s="1"/>
    </row>
    <row r="306" spans="4:4" ht="12.5">
      <c r="D306" s="1"/>
    </row>
    <row r="307" spans="4:4" ht="12.5">
      <c r="D307" s="1"/>
    </row>
    <row r="308" spans="4:4" ht="12.5">
      <c r="D308" s="1"/>
    </row>
    <row r="309" spans="4:4" ht="12.5">
      <c r="D309" s="1"/>
    </row>
    <row r="310" spans="4:4" ht="12.5">
      <c r="D310" s="1"/>
    </row>
    <row r="311" spans="4:4" ht="12.5">
      <c r="D311" s="1"/>
    </row>
    <row r="312" spans="4:4" ht="12.5">
      <c r="D312" s="1"/>
    </row>
    <row r="313" spans="4:4" ht="12.5">
      <c r="D313" s="1"/>
    </row>
    <row r="314" spans="4:4" ht="12.5">
      <c r="D314" s="1"/>
    </row>
    <row r="315" spans="4:4" ht="12.5">
      <c r="D315" s="1"/>
    </row>
    <row r="316" spans="4:4" ht="12.5">
      <c r="D316" s="1"/>
    </row>
    <row r="317" spans="4:4" ht="12.5">
      <c r="D317" s="1"/>
    </row>
    <row r="318" spans="4:4" ht="12.5">
      <c r="D318" s="1"/>
    </row>
    <row r="319" spans="4:4" ht="12.5">
      <c r="D319" s="1"/>
    </row>
    <row r="320" spans="4:4" ht="12.5">
      <c r="D320" s="1"/>
    </row>
    <row r="321" spans="4:4" ht="12.5">
      <c r="D321" s="1"/>
    </row>
    <row r="322" spans="4:4" ht="12.5">
      <c r="D322" s="1"/>
    </row>
    <row r="323" spans="4:4" ht="12.5">
      <c r="D323" s="1"/>
    </row>
    <row r="324" spans="4:4" ht="12.5">
      <c r="D324" s="1"/>
    </row>
    <row r="325" spans="4:4" ht="12.5">
      <c r="D325" s="1"/>
    </row>
    <row r="326" spans="4:4" ht="12.5">
      <c r="D326" s="1"/>
    </row>
    <row r="327" spans="4:4" ht="12.5">
      <c r="D327" s="1"/>
    </row>
    <row r="328" spans="4:4" ht="12.5">
      <c r="D328" s="1"/>
    </row>
    <row r="329" spans="4:4" ht="12.5">
      <c r="D329" s="1"/>
    </row>
    <row r="330" spans="4:4" ht="12.5">
      <c r="D330" s="1"/>
    </row>
    <row r="331" spans="4:4" ht="12.5">
      <c r="D331" s="1"/>
    </row>
    <row r="332" spans="4:4" ht="12.5">
      <c r="D332" s="1"/>
    </row>
    <row r="333" spans="4:4" ht="12.5">
      <c r="D333" s="1"/>
    </row>
    <row r="334" spans="4:4" ht="12.5">
      <c r="D334" s="1"/>
    </row>
    <row r="335" spans="4:4" ht="12.5">
      <c r="D335" s="1"/>
    </row>
    <row r="336" spans="4:4" ht="12.5">
      <c r="D336" s="1"/>
    </row>
    <row r="337" spans="4:4" ht="12.5">
      <c r="D337" s="1"/>
    </row>
    <row r="338" spans="4:4" ht="12.5">
      <c r="D338" s="1"/>
    </row>
    <row r="339" spans="4:4" ht="12.5">
      <c r="D339" s="1"/>
    </row>
    <row r="340" spans="4:4" ht="12.5">
      <c r="D340" s="1"/>
    </row>
    <row r="341" spans="4:4" ht="12.5">
      <c r="D341" s="1"/>
    </row>
    <row r="342" spans="4:4" ht="12.5">
      <c r="D342" s="1"/>
    </row>
    <row r="343" spans="4:4" ht="12.5">
      <c r="D343" s="1"/>
    </row>
    <row r="344" spans="4:4" ht="12.5">
      <c r="D344" s="1"/>
    </row>
    <row r="345" spans="4:4" ht="12.5">
      <c r="D345" s="1"/>
    </row>
    <row r="346" spans="4:4" ht="12.5">
      <c r="D346" s="1"/>
    </row>
    <row r="347" spans="4:4" ht="12.5">
      <c r="D347" s="1"/>
    </row>
    <row r="348" spans="4:4" ht="12.5">
      <c r="D348" s="1"/>
    </row>
    <row r="349" spans="4:4" ht="12.5">
      <c r="D349" s="1"/>
    </row>
    <row r="350" spans="4:4" ht="12.5">
      <c r="D350" s="1"/>
    </row>
    <row r="351" spans="4:4" ht="12.5">
      <c r="D351" s="1"/>
    </row>
    <row r="352" spans="4:4" ht="12.5">
      <c r="D352" s="1"/>
    </row>
    <row r="353" spans="4:4" ht="12.5">
      <c r="D353" s="1"/>
    </row>
    <row r="354" spans="4:4" ht="12.5">
      <c r="D354" s="1"/>
    </row>
    <row r="355" spans="4:4" ht="12.5">
      <c r="D355" s="1"/>
    </row>
    <row r="356" spans="4:4" ht="12.5">
      <c r="D356" s="1"/>
    </row>
    <row r="357" spans="4:4" ht="12.5">
      <c r="D357" s="1"/>
    </row>
    <row r="358" spans="4:4" ht="12.5">
      <c r="D358" s="1"/>
    </row>
    <row r="359" spans="4:4" ht="12.5">
      <c r="D359" s="1"/>
    </row>
    <row r="360" spans="4:4" ht="12.5">
      <c r="D360" s="1"/>
    </row>
    <row r="361" spans="4:4" ht="12.5">
      <c r="D361" s="1"/>
    </row>
    <row r="362" spans="4:4" ht="12.5">
      <c r="D362" s="1"/>
    </row>
    <row r="363" spans="4:4" ht="12.5">
      <c r="D363" s="1"/>
    </row>
    <row r="364" spans="4:4" ht="12.5">
      <c r="D364" s="1"/>
    </row>
    <row r="365" spans="4:4" ht="12.5">
      <c r="D365" s="1"/>
    </row>
    <row r="366" spans="4:4" ht="12.5">
      <c r="D366" s="1"/>
    </row>
    <row r="367" spans="4:4" ht="12.5">
      <c r="D367" s="1"/>
    </row>
    <row r="368" spans="4:4" ht="12.5">
      <c r="D368" s="1"/>
    </row>
    <row r="369" spans="4:4" ht="12.5">
      <c r="D369" s="1"/>
    </row>
    <row r="370" spans="4:4" ht="12.5">
      <c r="D370" s="1"/>
    </row>
    <row r="371" spans="4:4" ht="12.5">
      <c r="D371" s="1"/>
    </row>
    <row r="372" spans="4:4" ht="12.5">
      <c r="D372" s="1"/>
    </row>
    <row r="373" spans="4:4" ht="12.5">
      <c r="D373" s="1"/>
    </row>
    <row r="374" spans="4:4" ht="12.5">
      <c r="D374" s="1"/>
    </row>
    <row r="375" spans="4:4" ht="12.5">
      <c r="D375" s="1"/>
    </row>
    <row r="376" spans="4:4" ht="12.5">
      <c r="D376" s="1"/>
    </row>
    <row r="377" spans="4:4" ht="12.5">
      <c r="D377" s="1"/>
    </row>
    <row r="378" spans="4:4" ht="12.5">
      <c r="D378" s="1"/>
    </row>
    <row r="379" spans="4:4" ht="12.5">
      <c r="D379" s="1"/>
    </row>
    <row r="380" spans="4:4" ht="12.5">
      <c r="D380" s="1"/>
    </row>
    <row r="381" spans="4:4" ht="12.5">
      <c r="D381" s="1"/>
    </row>
    <row r="382" spans="4:4" ht="12.5">
      <c r="D382" s="1"/>
    </row>
    <row r="383" spans="4:4" ht="12.5">
      <c r="D383" s="1"/>
    </row>
    <row r="384" spans="4:4" ht="12.5">
      <c r="D384" s="1"/>
    </row>
    <row r="385" spans="4:4" ht="12.5">
      <c r="D385" s="1"/>
    </row>
    <row r="386" spans="4:4" ht="12.5">
      <c r="D386" s="1"/>
    </row>
    <row r="387" spans="4:4" ht="12.5">
      <c r="D387" s="1"/>
    </row>
    <row r="388" spans="4:4" ht="12.5">
      <c r="D388" s="1"/>
    </row>
    <row r="389" spans="4:4" ht="12.5">
      <c r="D389" s="1"/>
    </row>
    <row r="390" spans="4:4" ht="12.5">
      <c r="D390" s="1"/>
    </row>
    <row r="391" spans="4:4" ht="12.5">
      <c r="D391" s="1"/>
    </row>
    <row r="392" spans="4:4" ht="12.5">
      <c r="D392" s="1"/>
    </row>
    <row r="393" spans="4:4" ht="12.5">
      <c r="D393" s="1"/>
    </row>
    <row r="394" spans="4:4" ht="12.5">
      <c r="D394" s="1"/>
    </row>
    <row r="395" spans="4:4" ht="12.5">
      <c r="D395" s="1"/>
    </row>
    <row r="396" spans="4:4" ht="12.5">
      <c r="D396" s="1"/>
    </row>
    <row r="397" spans="4:4" ht="12.5">
      <c r="D397" s="1"/>
    </row>
    <row r="398" spans="4:4" ht="12.5">
      <c r="D398" s="1"/>
    </row>
    <row r="399" spans="4:4" ht="12.5">
      <c r="D399" s="1"/>
    </row>
    <row r="400" spans="4:4" ht="12.5">
      <c r="D400" s="1"/>
    </row>
    <row r="401" spans="4:4" ht="12.5">
      <c r="D401" s="1"/>
    </row>
    <row r="402" spans="4:4" ht="12.5">
      <c r="D402" s="1"/>
    </row>
    <row r="403" spans="4:4" ht="12.5">
      <c r="D403" s="1"/>
    </row>
    <row r="404" spans="4:4" ht="12.5">
      <c r="D404" s="1"/>
    </row>
    <row r="405" spans="4:4" ht="12.5">
      <c r="D405" s="1"/>
    </row>
    <row r="406" spans="4:4" ht="12.5">
      <c r="D406" s="1"/>
    </row>
    <row r="407" spans="4:4" ht="12.5">
      <c r="D407" s="1"/>
    </row>
    <row r="408" spans="4:4" ht="12.5">
      <c r="D408" s="1"/>
    </row>
    <row r="409" spans="4:4" ht="12.5">
      <c r="D409" s="1"/>
    </row>
    <row r="410" spans="4:4" ht="12.5">
      <c r="D410" s="1"/>
    </row>
    <row r="411" spans="4:4" ht="12.5">
      <c r="D411" s="1"/>
    </row>
    <row r="412" spans="4:4" ht="12.5">
      <c r="D412" s="1"/>
    </row>
    <row r="413" spans="4:4" ht="12.5">
      <c r="D413" s="1"/>
    </row>
    <row r="414" spans="4:4" ht="12.5">
      <c r="D414" s="1"/>
    </row>
    <row r="415" spans="4:4" ht="12.5">
      <c r="D415" s="1"/>
    </row>
    <row r="416" spans="4:4" ht="12.5">
      <c r="D416" s="1"/>
    </row>
    <row r="417" spans="4:4" ht="12.5">
      <c r="D417" s="1"/>
    </row>
    <row r="418" spans="4:4" ht="12.5">
      <c r="D418" s="1"/>
    </row>
    <row r="419" spans="4:4" ht="12.5">
      <c r="D419" s="1"/>
    </row>
    <row r="420" spans="4:4" ht="12.5">
      <c r="D420" s="1"/>
    </row>
    <row r="421" spans="4:4" ht="12.5">
      <c r="D421" s="1"/>
    </row>
    <row r="422" spans="4:4" ht="12.5">
      <c r="D422" s="1"/>
    </row>
    <row r="423" spans="4:4" ht="12.5">
      <c r="D423" s="1"/>
    </row>
    <row r="424" spans="4:4" ht="12.5">
      <c r="D424" s="1"/>
    </row>
    <row r="425" spans="4:4" ht="12.5">
      <c r="D425" s="1"/>
    </row>
    <row r="426" spans="4:4" ht="12.5">
      <c r="D426" s="1"/>
    </row>
    <row r="427" spans="4:4" ht="12.5">
      <c r="D427" s="1"/>
    </row>
    <row r="428" spans="4:4" ht="12.5">
      <c r="D428" s="1"/>
    </row>
    <row r="429" spans="4:4" ht="12.5">
      <c r="D429" s="1"/>
    </row>
    <row r="430" spans="4:4" ht="12.5">
      <c r="D430" s="1"/>
    </row>
    <row r="431" spans="4:4" ht="12.5">
      <c r="D431" s="1"/>
    </row>
    <row r="432" spans="4:4" ht="12.5">
      <c r="D432" s="1"/>
    </row>
    <row r="433" spans="4:4" ht="12.5">
      <c r="D433" s="1"/>
    </row>
    <row r="434" spans="4:4" ht="12.5">
      <c r="D434" s="1"/>
    </row>
    <row r="435" spans="4:4" ht="12.5">
      <c r="D435" s="1"/>
    </row>
    <row r="436" spans="4:4" ht="12.5">
      <c r="D436" s="1"/>
    </row>
    <row r="437" spans="4:4" ht="12.5">
      <c r="D437" s="1"/>
    </row>
    <row r="438" spans="4:4" ht="12.5">
      <c r="D438" s="1"/>
    </row>
    <row r="439" spans="4:4" ht="12.5">
      <c r="D439" s="1"/>
    </row>
    <row r="440" spans="4:4" ht="12.5">
      <c r="D440" s="1"/>
    </row>
    <row r="441" spans="4:4" ht="12.5">
      <c r="D441" s="1"/>
    </row>
    <row r="442" spans="4:4" ht="12.5">
      <c r="D442" s="1"/>
    </row>
    <row r="443" spans="4:4" ht="12.5">
      <c r="D443" s="1"/>
    </row>
    <row r="444" spans="4:4" ht="12.5">
      <c r="D444" s="1"/>
    </row>
    <row r="445" spans="4:4" ht="12.5">
      <c r="D445" s="1"/>
    </row>
    <row r="446" spans="4:4" ht="12.5">
      <c r="D446" s="1"/>
    </row>
    <row r="447" spans="4:4" ht="12.5">
      <c r="D447" s="1"/>
    </row>
    <row r="448" spans="4:4" ht="12.5">
      <c r="D448" s="1"/>
    </row>
    <row r="449" spans="4:4" ht="12.5">
      <c r="D449" s="1"/>
    </row>
    <row r="450" spans="4:4" ht="12.5">
      <c r="D450" s="1"/>
    </row>
    <row r="451" spans="4:4" ht="12.5">
      <c r="D451" s="1"/>
    </row>
    <row r="452" spans="4:4" ht="12.5">
      <c r="D452" s="1"/>
    </row>
    <row r="453" spans="4:4" ht="12.5">
      <c r="D453" s="1"/>
    </row>
    <row r="454" spans="4:4" ht="12.5">
      <c r="D454" s="1"/>
    </row>
    <row r="455" spans="4:4" ht="12.5">
      <c r="D455" s="1"/>
    </row>
    <row r="456" spans="4:4" ht="12.5">
      <c r="D456" s="1"/>
    </row>
    <row r="457" spans="4:4" ht="12.5">
      <c r="D457" s="1"/>
    </row>
    <row r="458" spans="4:4" ht="12.5">
      <c r="D458" s="1"/>
    </row>
    <row r="459" spans="4:4" ht="12.5">
      <c r="D459" s="1"/>
    </row>
    <row r="460" spans="4:4" ht="12.5">
      <c r="D460" s="1"/>
    </row>
    <row r="461" spans="4:4" ht="12.5">
      <c r="D461" s="1"/>
    </row>
    <row r="462" spans="4:4" ht="12.5">
      <c r="D462" s="1"/>
    </row>
    <row r="463" spans="4:4" ht="12.5">
      <c r="D463" s="1"/>
    </row>
    <row r="464" spans="4:4" ht="12.5">
      <c r="D464" s="1"/>
    </row>
    <row r="465" spans="4:4" ht="12.5">
      <c r="D465" s="1"/>
    </row>
    <row r="466" spans="4:4" ht="12.5">
      <c r="D466" s="1"/>
    </row>
    <row r="467" spans="4:4" ht="12.5">
      <c r="D467" s="1"/>
    </row>
    <row r="468" spans="4:4" ht="12.5">
      <c r="D468" s="1"/>
    </row>
    <row r="469" spans="4:4" ht="12.5">
      <c r="D469" s="1"/>
    </row>
    <row r="470" spans="4:4" ht="12.5">
      <c r="D470" s="1"/>
    </row>
    <row r="471" spans="4:4" ht="12.5">
      <c r="D471" s="1"/>
    </row>
    <row r="472" spans="4:4" ht="12.5">
      <c r="D472" s="1"/>
    </row>
    <row r="473" spans="4:4" ht="12.5">
      <c r="D473" s="1"/>
    </row>
    <row r="474" spans="4:4" ht="12.5">
      <c r="D474" s="1"/>
    </row>
    <row r="475" spans="4:4" ht="12.5">
      <c r="D475" s="1"/>
    </row>
    <row r="476" spans="4:4" ht="12.5">
      <c r="D476" s="1"/>
    </row>
    <row r="477" spans="4:4" ht="12.5">
      <c r="D477" s="1"/>
    </row>
    <row r="478" spans="4:4" ht="12.5">
      <c r="D478" s="1"/>
    </row>
    <row r="479" spans="4:4" ht="12.5">
      <c r="D479" s="1"/>
    </row>
    <row r="480" spans="4:4" ht="12.5">
      <c r="D480" s="1"/>
    </row>
    <row r="481" spans="4:4" ht="12.5">
      <c r="D481" s="1"/>
    </row>
    <row r="482" spans="4:4" ht="12.5">
      <c r="D482" s="1"/>
    </row>
    <row r="483" spans="4:4" ht="12.5">
      <c r="D483" s="1"/>
    </row>
    <row r="484" spans="4:4" ht="12.5">
      <c r="D484" s="1"/>
    </row>
    <row r="485" spans="4:4" ht="12.5">
      <c r="D485" s="1"/>
    </row>
    <row r="486" spans="4:4" ht="12.5">
      <c r="D486" s="1"/>
    </row>
    <row r="487" spans="4:4" ht="12.5">
      <c r="D487" s="1"/>
    </row>
    <row r="488" spans="4:4" ht="12.5">
      <c r="D488" s="1"/>
    </row>
    <row r="489" spans="4:4" ht="12.5">
      <c r="D489" s="1"/>
    </row>
    <row r="490" spans="4:4" ht="12.5">
      <c r="D490" s="1"/>
    </row>
    <row r="491" spans="4:4" ht="12.5">
      <c r="D491" s="1"/>
    </row>
    <row r="492" spans="4:4" ht="12.5">
      <c r="D492" s="1"/>
    </row>
    <row r="493" spans="4:4" ht="12.5">
      <c r="D493" s="1"/>
    </row>
    <row r="494" spans="4:4" ht="12.5">
      <c r="D494" s="1"/>
    </row>
    <row r="495" spans="4:4" ht="12.5">
      <c r="D495" s="1"/>
    </row>
    <row r="496" spans="4:4" ht="12.5">
      <c r="D496" s="1"/>
    </row>
    <row r="497" spans="4:4" ht="12.5">
      <c r="D497" s="1"/>
    </row>
    <row r="498" spans="4:4" ht="12.5">
      <c r="D498" s="1"/>
    </row>
    <row r="499" spans="4:4" ht="12.5">
      <c r="D499" s="1"/>
    </row>
    <row r="500" spans="4:4" ht="12.5">
      <c r="D500" s="1"/>
    </row>
    <row r="501" spans="4:4" ht="12.5">
      <c r="D501" s="1"/>
    </row>
    <row r="502" spans="4:4" ht="12.5">
      <c r="D502" s="1"/>
    </row>
    <row r="503" spans="4:4" ht="12.5">
      <c r="D503" s="1"/>
    </row>
    <row r="504" spans="4:4" ht="12.5">
      <c r="D504" s="1"/>
    </row>
    <row r="505" spans="4:4" ht="12.5">
      <c r="D505" s="1"/>
    </row>
    <row r="506" spans="4:4" ht="12.5">
      <c r="D506" s="1"/>
    </row>
    <row r="507" spans="4:4" ht="12.5">
      <c r="D507" s="1"/>
    </row>
    <row r="508" spans="4:4" ht="12.5">
      <c r="D508" s="1"/>
    </row>
    <row r="509" spans="4:4" ht="12.5">
      <c r="D509" s="1"/>
    </row>
    <row r="510" spans="4:4" ht="12.5">
      <c r="D510" s="1"/>
    </row>
    <row r="511" spans="4:4" ht="12.5">
      <c r="D511" s="1"/>
    </row>
    <row r="512" spans="4:4" ht="12.5">
      <c r="D512" s="1"/>
    </row>
    <row r="513" spans="4:4" ht="12.5">
      <c r="D513" s="1"/>
    </row>
    <row r="514" spans="4:4" ht="12.5">
      <c r="D514" s="1"/>
    </row>
    <row r="515" spans="4:4" ht="12.5">
      <c r="D515" s="1"/>
    </row>
    <row r="516" spans="4:4" ht="12.5">
      <c r="D516" s="1"/>
    </row>
    <row r="517" spans="4:4" ht="12.5">
      <c r="D517" s="1"/>
    </row>
    <row r="518" spans="4:4" ht="12.5">
      <c r="D518" s="1"/>
    </row>
    <row r="519" spans="4:4" ht="12.5">
      <c r="D519" s="1"/>
    </row>
    <row r="520" spans="4:4" ht="12.5">
      <c r="D520" s="1"/>
    </row>
    <row r="521" spans="4:4" ht="12.5">
      <c r="D521" s="1"/>
    </row>
    <row r="522" spans="4:4" ht="12.5">
      <c r="D522" s="1"/>
    </row>
    <row r="523" spans="4:4" ht="12.5">
      <c r="D523" s="1"/>
    </row>
    <row r="524" spans="4:4" ht="12.5">
      <c r="D524" s="1"/>
    </row>
    <row r="525" spans="4:4" ht="12.5">
      <c r="D525" s="1"/>
    </row>
    <row r="526" spans="4:4" ht="12.5">
      <c r="D526" s="1"/>
    </row>
    <row r="527" spans="4:4" ht="12.5">
      <c r="D527" s="1"/>
    </row>
    <row r="528" spans="4:4" ht="12.5">
      <c r="D528" s="1"/>
    </row>
    <row r="529" spans="4:4" ht="12.5">
      <c r="D529" s="1"/>
    </row>
    <row r="530" spans="4:4" ht="12.5">
      <c r="D530" s="1"/>
    </row>
    <row r="531" spans="4:4" ht="12.5">
      <c r="D531" s="1"/>
    </row>
    <row r="532" spans="4:4" ht="12.5">
      <c r="D532" s="1"/>
    </row>
    <row r="533" spans="4:4" ht="12.5">
      <c r="D533" s="1"/>
    </row>
    <row r="534" spans="4:4" ht="12.5">
      <c r="D534" s="1"/>
    </row>
    <row r="535" spans="4:4" ht="12.5">
      <c r="D535" s="1"/>
    </row>
    <row r="536" spans="4:4" ht="12.5">
      <c r="D536" s="1"/>
    </row>
    <row r="537" spans="4:4" ht="12.5">
      <c r="D537" s="1"/>
    </row>
    <row r="538" spans="4:4" ht="12.5">
      <c r="D538" s="1"/>
    </row>
    <row r="539" spans="4:4" ht="12.5">
      <c r="D539" s="1"/>
    </row>
    <row r="540" spans="4:4" ht="12.5">
      <c r="D540" s="1"/>
    </row>
    <row r="541" spans="4:4" ht="12.5">
      <c r="D541" s="1"/>
    </row>
    <row r="542" spans="4:4" ht="12.5">
      <c r="D542" s="1"/>
    </row>
    <row r="543" spans="4:4" ht="12.5">
      <c r="D543" s="1"/>
    </row>
    <row r="544" spans="4:4" ht="12.5">
      <c r="D544" s="1"/>
    </row>
    <row r="545" spans="4:4" ht="12.5">
      <c r="D545" s="1"/>
    </row>
    <row r="546" spans="4:4" ht="12.5">
      <c r="D546" s="1"/>
    </row>
    <row r="547" spans="4:4" ht="12.5">
      <c r="D547" s="1"/>
    </row>
    <row r="548" spans="4:4" ht="12.5">
      <c r="D548" s="1"/>
    </row>
    <row r="549" spans="4:4" ht="12.5">
      <c r="D549" s="1"/>
    </row>
    <row r="550" spans="4:4" ht="12.5">
      <c r="D550" s="1"/>
    </row>
    <row r="551" spans="4:4" ht="12.5">
      <c r="D551" s="1"/>
    </row>
    <row r="552" spans="4:4" ht="12.5">
      <c r="D552" s="1"/>
    </row>
    <row r="553" spans="4:4" ht="12.5">
      <c r="D553" s="1"/>
    </row>
    <row r="554" spans="4:4" ht="12.5">
      <c r="D554" s="1"/>
    </row>
    <row r="555" spans="4:4" ht="12.5">
      <c r="D555" s="1"/>
    </row>
    <row r="556" spans="4:4" ht="12.5">
      <c r="D556" s="1"/>
    </row>
    <row r="557" spans="4:4" ht="12.5">
      <c r="D557" s="1"/>
    </row>
    <row r="558" spans="4:4" ht="12.5">
      <c r="D558" s="1"/>
    </row>
    <row r="559" spans="4:4" ht="12.5">
      <c r="D559" s="1"/>
    </row>
    <row r="560" spans="4:4" ht="12.5">
      <c r="D560" s="1"/>
    </row>
    <row r="561" spans="4:4" ht="12.5">
      <c r="D561" s="1"/>
    </row>
    <row r="562" spans="4:4" ht="12.5">
      <c r="D562" s="1"/>
    </row>
    <row r="563" spans="4:4" ht="12.5">
      <c r="D563" s="1"/>
    </row>
    <row r="564" spans="4:4" ht="12.5">
      <c r="D564" s="1"/>
    </row>
    <row r="565" spans="4:4" ht="12.5">
      <c r="D565" s="1"/>
    </row>
    <row r="566" spans="4:4" ht="12.5">
      <c r="D566" s="1"/>
    </row>
    <row r="567" spans="4:4" ht="12.5">
      <c r="D567" s="1"/>
    </row>
    <row r="568" spans="4:4" ht="12.5">
      <c r="D568" s="1"/>
    </row>
    <row r="569" spans="4:4" ht="12.5">
      <c r="D569" s="1"/>
    </row>
    <row r="570" spans="4:4" ht="12.5">
      <c r="D570" s="1"/>
    </row>
    <row r="571" spans="4:4" ht="12.5">
      <c r="D571" s="1"/>
    </row>
    <row r="572" spans="4:4" ht="12.5">
      <c r="D572" s="1"/>
    </row>
    <row r="573" spans="4:4" ht="12.5">
      <c r="D573" s="1"/>
    </row>
    <row r="574" spans="4:4" ht="12.5">
      <c r="D574" s="1"/>
    </row>
    <row r="575" spans="4:4" ht="12.5">
      <c r="D575" s="1"/>
    </row>
    <row r="576" spans="4:4" ht="12.5">
      <c r="D576" s="1"/>
    </row>
    <row r="577" spans="4:4" ht="12.5">
      <c r="D577" s="1"/>
    </row>
    <row r="578" spans="4:4" ht="12.5">
      <c r="D578" s="1"/>
    </row>
    <row r="579" spans="4:4" ht="12.5">
      <c r="D579" s="1"/>
    </row>
    <row r="580" spans="4:4" ht="12.5">
      <c r="D580" s="1"/>
    </row>
    <row r="581" spans="4:4" ht="12.5">
      <c r="D581" s="1"/>
    </row>
    <row r="582" spans="4:4" ht="12.5">
      <c r="D582" s="1"/>
    </row>
    <row r="583" spans="4:4" ht="12.5">
      <c r="D583" s="1"/>
    </row>
    <row r="584" spans="4:4" ht="12.5">
      <c r="D584" s="1"/>
    </row>
    <row r="585" spans="4:4" ht="12.5">
      <c r="D585" s="1"/>
    </row>
    <row r="586" spans="4:4" ht="12.5">
      <c r="D586" s="1"/>
    </row>
    <row r="587" spans="4:4" ht="12.5">
      <c r="D587" s="1"/>
    </row>
    <row r="588" spans="4:4" ht="12.5">
      <c r="D588" s="1"/>
    </row>
    <row r="589" spans="4:4" ht="12.5">
      <c r="D589" s="1"/>
    </row>
    <row r="590" spans="4:4" ht="12.5">
      <c r="D590" s="1"/>
    </row>
    <row r="591" spans="4:4" ht="12.5">
      <c r="D591" s="1"/>
    </row>
    <row r="592" spans="4:4" ht="12.5">
      <c r="D592" s="1"/>
    </row>
    <row r="593" spans="4:4" ht="12.5">
      <c r="D593" s="1"/>
    </row>
    <row r="594" spans="4:4" ht="12.5">
      <c r="D594" s="1"/>
    </row>
    <row r="595" spans="4:4" ht="12.5">
      <c r="D595" s="1"/>
    </row>
    <row r="596" spans="4:4" ht="12.5">
      <c r="D596" s="1"/>
    </row>
    <row r="597" spans="4:4" ht="12.5">
      <c r="D597" s="1"/>
    </row>
    <row r="598" spans="4:4" ht="12.5">
      <c r="D598" s="1"/>
    </row>
    <row r="599" spans="4:4" ht="12.5">
      <c r="D599" s="1"/>
    </row>
    <row r="600" spans="4:4" ht="12.5">
      <c r="D600" s="1"/>
    </row>
    <row r="601" spans="4:4" ht="12.5">
      <c r="D601" s="1"/>
    </row>
    <row r="602" spans="4:4" ht="12.5">
      <c r="D602" s="1"/>
    </row>
    <row r="603" spans="4:4" ht="12.5">
      <c r="D603" s="1"/>
    </row>
    <row r="604" spans="4:4" ht="12.5">
      <c r="D604" s="1"/>
    </row>
    <row r="605" spans="4:4" ht="12.5">
      <c r="D605" s="1"/>
    </row>
    <row r="606" spans="4:4" ht="12.5">
      <c r="D606" s="1"/>
    </row>
    <row r="607" spans="4:4" ht="12.5">
      <c r="D607" s="1"/>
    </row>
    <row r="608" spans="4:4" ht="12.5">
      <c r="D608" s="1"/>
    </row>
    <row r="609" spans="4:4" ht="12.5">
      <c r="D609" s="1"/>
    </row>
    <row r="610" spans="4:4" ht="12.5">
      <c r="D610" s="1"/>
    </row>
    <row r="611" spans="4:4" ht="12.5">
      <c r="D611" s="1"/>
    </row>
    <row r="612" spans="4:4" ht="12.5">
      <c r="D612" s="1"/>
    </row>
    <row r="613" spans="4:4" ht="12.5">
      <c r="D613" s="1"/>
    </row>
    <row r="614" spans="4:4" ht="12.5">
      <c r="D614" s="1"/>
    </row>
    <row r="615" spans="4:4" ht="12.5">
      <c r="D615" s="1"/>
    </row>
    <row r="616" spans="4:4" ht="12.5">
      <c r="D616" s="1"/>
    </row>
    <row r="617" spans="4:4" ht="12.5">
      <c r="D617" s="1"/>
    </row>
    <row r="618" spans="4:4" ht="12.5">
      <c r="D618" s="1"/>
    </row>
    <row r="619" spans="4:4" ht="12.5">
      <c r="D619" s="1"/>
    </row>
    <row r="620" spans="4:4" ht="12.5">
      <c r="D620" s="1"/>
    </row>
    <row r="621" spans="4:4" ht="12.5">
      <c r="D621" s="1"/>
    </row>
    <row r="622" spans="4:4" ht="12.5">
      <c r="D622" s="1"/>
    </row>
    <row r="623" spans="4:4" ht="12.5">
      <c r="D623" s="1"/>
    </row>
    <row r="624" spans="4:4" ht="12.5">
      <c r="D624" s="1"/>
    </row>
    <row r="625" spans="4:4" ht="12.5">
      <c r="D625" s="1"/>
    </row>
    <row r="626" spans="4:4" ht="12.5">
      <c r="D626" s="1"/>
    </row>
    <row r="627" spans="4:4" ht="12.5">
      <c r="D627" s="1"/>
    </row>
    <row r="628" spans="4:4" ht="12.5">
      <c r="D628" s="1"/>
    </row>
    <row r="629" spans="4:4" ht="12.5">
      <c r="D629" s="1"/>
    </row>
    <row r="630" spans="4:4" ht="12.5">
      <c r="D630" s="1"/>
    </row>
    <row r="631" spans="4:4" ht="12.5">
      <c r="D631" s="1"/>
    </row>
    <row r="632" spans="4:4" ht="12.5">
      <c r="D632" s="1"/>
    </row>
    <row r="633" spans="4:4" ht="12.5">
      <c r="D633" s="1"/>
    </row>
    <row r="634" spans="4:4" ht="12.5">
      <c r="D634" s="1"/>
    </row>
    <row r="635" spans="4:4" ht="12.5">
      <c r="D635" s="1"/>
    </row>
    <row r="636" spans="4:4" ht="12.5">
      <c r="D636" s="1"/>
    </row>
    <row r="637" spans="4:4" ht="12.5">
      <c r="D637" s="1"/>
    </row>
    <row r="638" spans="4:4" ht="12.5">
      <c r="D638" s="1"/>
    </row>
    <row r="639" spans="4:4" ht="12.5">
      <c r="D639" s="1"/>
    </row>
    <row r="640" spans="4:4" ht="12.5">
      <c r="D640" s="1"/>
    </row>
    <row r="641" spans="4:4" ht="12.5">
      <c r="D641" s="1"/>
    </row>
    <row r="642" spans="4:4" ht="12.5">
      <c r="D642" s="1"/>
    </row>
    <row r="643" spans="4:4" ht="12.5">
      <c r="D643" s="1"/>
    </row>
    <row r="644" spans="4:4" ht="12.5">
      <c r="D644" s="1"/>
    </row>
    <row r="645" spans="4:4" ht="12.5">
      <c r="D645" s="1"/>
    </row>
    <row r="646" spans="4:4" ht="12.5">
      <c r="D646" s="1"/>
    </row>
    <row r="647" spans="4:4" ht="12.5">
      <c r="D647" s="1"/>
    </row>
    <row r="648" spans="4:4" ht="12.5">
      <c r="D648" s="1"/>
    </row>
    <row r="649" spans="4:4" ht="12.5">
      <c r="D649" s="1"/>
    </row>
    <row r="650" spans="4:4" ht="12.5">
      <c r="D650" s="1"/>
    </row>
    <row r="651" spans="4:4" ht="12.5">
      <c r="D651" s="1"/>
    </row>
    <row r="652" spans="4:4" ht="12.5">
      <c r="D652" s="1"/>
    </row>
    <row r="653" spans="4:4" ht="12.5">
      <c r="D653" s="1"/>
    </row>
    <row r="654" spans="4:4" ht="12.5">
      <c r="D654" s="1"/>
    </row>
    <row r="655" spans="4:4" ht="12.5">
      <c r="D655" s="1"/>
    </row>
    <row r="656" spans="4:4" ht="12.5">
      <c r="D656" s="1"/>
    </row>
    <row r="657" spans="4:4" ht="12.5">
      <c r="D657" s="1"/>
    </row>
    <row r="658" spans="4:4" ht="12.5">
      <c r="D658" s="1"/>
    </row>
    <row r="659" spans="4:4" ht="12.5">
      <c r="D659" s="1"/>
    </row>
    <row r="660" spans="4:4" ht="12.5">
      <c r="D660" s="1"/>
    </row>
    <row r="661" spans="4:4" ht="12.5">
      <c r="D661" s="1"/>
    </row>
    <row r="662" spans="4:4" ht="12.5">
      <c r="D662" s="1"/>
    </row>
    <row r="663" spans="4:4" ht="12.5">
      <c r="D663" s="1"/>
    </row>
    <row r="664" spans="4:4" ht="12.5">
      <c r="D664" s="1"/>
    </row>
    <row r="665" spans="4:4" ht="12.5">
      <c r="D665" s="1"/>
    </row>
    <row r="666" spans="4:4" ht="12.5">
      <c r="D666" s="1"/>
    </row>
    <row r="667" spans="4:4" ht="12.5">
      <c r="D667" s="1"/>
    </row>
    <row r="668" spans="4:4" ht="12.5">
      <c r="D668" s="1"/>
    </row>
    <row r="669" spans="4:4" ht="12.5">
      <c r="D669" s="1"/>
    </row>
    <row r="670" spans="4:4" ht="12.5">
      <c r="D670" s="1"/>
    </row>
    <row r="671" spans="4:4" ht="12.5">
      <c r="D671" s="1"/>
    </row>
    <row r="672" spans="4:4" ht="12.5">
      <c r="D672" s="1"/>
    </row>
    <row r="673" spans="4:4" ht="12.5">
      <c r="D673" s="1"/>
    </row>
    <row r="674" spans="4:4" ht="12.5">
      <c r="D674" s="1"/>
    </row>
    <row r="675" spans="4:4" ht="12.5">
      <c r="D675" s="1"/>
    </row>
    <row r="676" spans="4:4" ht="12.5">
      <c r="D676" s="1"/>
    </row>
    <row r="677" spans="4:4" ht="12.5">
      <c r="D677" s="1"/>
    </row>
    <row r="678" spans="4:4" ht="12.5">
      <c r="D678" s="1"/>
    </row>
    <row r="679" spans="4:4" ht="12.5">
      <c r="D679" s="1"/>
    </row>
    <row r="680" spans="4:4" ht="12.5">
      <c r="D680" s="1"/>
    </row>
    <row r="681" spans="4:4" ht="12.5">
      <c r="D681" s="1"/>
    </row>
    <row r="682" spans="4:4" ht="12.5">
      <c r="D682" s="1"/>
    </row>
    <row r="683" spans="4:4" ht="12.5">
      <c r="D683" s="1"/>
    </row>
    <row r="684" spans="4:4" ht="12.5">
      <c r="D684" s="1"/>
    </row>
    <row r="685" spans="4:4" ht="12.5">
      <c r="D685" s="1"/>
    </row>
    <row r="686" spans="4:4" ht="12.5">
      <c r="D686" s="1"/>
    </row>
    <row r="687" spans="4:4" ht="12.5">
      <c r="D687" s="1"/>
    </row>
    <row r="688" spans="4:4" ht="12.5">
      <c r="D688" s="1"/>
    </row>
    <row r="689" spans="4:4" ht="12.5">
      <c r="D689" s="1"/>
    </row>
    <row r="690" spans="4:4" ht="12.5">
      <c r="D690" s="1"/>
    </row>
    <row r="691" spans="4:4" ht="12.5">
      <c r="D691" s="1"/>
    </row>
    <row r="692" spans="4:4" ht="12.5">
      <c r="D692" s="1"/>
    </row>
    <row r="693" spans="4:4" ht="12.5">
      <c r="D693" s="1"/>
    </row>
    <row r="694" spans="4:4" ht="12.5">
      <c r="D694" s="1"/>
    </row>
    <row r="695" spans="4:4" ht="12.5">
      <c r="D695" s="1"/>
    </row>
    <row r="696" spans="4:4" ht="12.5">
      <c r="D696" s="1"/>
    </row>
    <row r="697" spans="4:4" ht="12.5">
      <c r="D697" s="1"/>
    </row>
    <row r="698" spans="4:4" ht="12.5">
      <c r="D698" s="1"/>
    </row>
    <row r="699" spans="4:4" ht="12.5">
      <c r="D699" s="1"/>
    </row>
    <row r="700" spans="4:4" ht="12.5">
      <c r="D700" s="1"/>
    </row>
    <row r="701" spans="4:4" ht="12.5">
      <c r="D701" s="1"/>
    </row>
    <row r="702" spans="4:4" ht="12.5">
      <c r="D702" s="1"/>
    </row>
    <row r="703" spans="4:4" ht="12.5">
      <c r="D703" s="1"/>
    </row>
    <row r="704" spans="4:4" ht="12.5">
      <c r="D704" s="1"/>
    </row>
    <row r="705" spans="4:4" ht="12.5">
      <c r="D705" s="1"/>
    </row>
    <row r="706" spans="4:4" ht="12.5">
      <c r="D706" s="1"/>
    </row>
    <row r="707" spans="4:4" ht="12.5">
      <c r="D707" s="1"/>
    </row>
    <row r="708" spans="4:4" ht="12.5">
      <c r="D708" s="1"/>
    </row>
    <row r="709" spans="4:4" ht="12.5">
      <c r="D709" s="1"/>
    </row>
    <row r="710" spans="4:4" ht="12.5">
      <c r="D710" s="1"/>
    </row>
    <row r="711" spans="4:4" ht="12.5">
      <c r="D711" s="1"/>
    </row>
    <row r="712" spans="4:4" ht="12.5">
      <c r="D712" s="1"/>
    </row>
    <row r="713" spans="4:4" ht="12.5">
      <c r="D713" s="1"/>
    </row>
    <row r="714" spans="4:4" ht="12.5">
      <c r="D714" s="1"/>
    </row>
    <row r="715" spans="4:4" ht="12.5">
      <c r="D715" s="1"/>
    </row>
    <row r="716" spans="4:4" ht="12.5">
      <c r="D716" s="1"/>
    </row>
    <row r="717" spans="4:4" ht="12.5">
      <c r="D717" s="1"/>
    </row>
    <row r="718" spans="4:4" ht="12.5">
      <c r="D718" s="1"/>
    </row>
    <row r="719" spans="4:4" ht="12.5">
      <c r="D719" s="1"/>
    </row>
    <row r="720" spans="4:4" ht="12.5">
      <c r="D720" s="1"/>
    </row>
    <row r="721" spans="4:4" ht="12.5">
      <c r="D721" s="1"/>
    </row>
    <row r="722" spans="4:4" ht="12.5">
      <c r="D722" s="1"/>
    </row>
    <row r="723" spans="4:4" ht="12.5">
      <c r="D723" s="1"/>
    </row>
    <row r="724" spans="4:4" ht="12.5">
      <c r="D724" s="1"/>
    </row>
    <row r="725" spans="4:4" ht="12.5">
      <c r="D725" s="1"/>
    </row>
    <row r="726" spans="4:4" ht="12.5">
      <c r="D726" s="1"/>
    </row>
    <row r="727" spans="4:4" ht="12.5">
      <c r="D727" s="1"/>
    </row>
    <row r="728" spans="4:4" ht="12.5">
      <c r="D728" s="1"/>
    </row>
    <row r="729" spans="4:4" ht="12.5">
      <c r="D729" s="1"/>
    </row>
    <row r="730" spans="4:4" ht="12.5">
      <c r="D730" s="1"/>
    </row>
    <row r="731" spans="4:4" ht="12.5">
      <c r="D731" s="1"/>
    </row>
    <row r="732" spans="4:4" ht="12.5">
      <c r="D732" s="1"/>
    </row>
    <row r="733" spans="4:4" ht="12.5">
      <c r="D733" s="1"/>
    </row>
    <row r="734" spans="4:4" ht="12.5">
      <c r="D734" s="1"/>
    </row>
    <row r="735" spans="4:4" ht="12.5">
      <c r="D735" s="1"/>
    </row>
    <row r="736" spans="4:4" ht="12.5">
      <c r="D736" s="1"/>
    </row>
    <row r="737" spans="4:4" ht="12.5">
      <c r="D737" s="1"/>
    </row>
    <row r="738" spans="4:4" ht="12.5">
      <c r="D738" s="1"/>
    </row>
    <row r="739" spans="4:4" ht="12.5">
      <c r="D739" s="1"/>
    </row>
    <row r="740" spans="4:4" ht="12.5">
      <c r="D740" s="1"/>
    </row>
    <row r="741" spans="4:4" ht="12.5">
      <c r="D741" s="1"/>
    </row>
    <row r="742" spans="4:4" ht="12.5">
      <c r="D742" s="1"/>
    </row>
    <row r="743" spans="4:4" ht="12.5">
      <c r="D743" s="1"/>
    </row>
    <row r="744" spans="4:4" ht="12.5">
      <c r="D744" s="1"/>
    </row>
    <row r="745" spans="4:4" ht="12.5">
      <c r="D745" s="1"/>
    </row>
    <row r="746" spans="4:4" ht="12.5">
      <c r="D746" s="1"/>
    </row>
    <row r="747" spans="4:4" ht="12.5">
      <c r="D747" s="1"/>
    </row>
    <row r="748" spans="4:4" ht="12.5">
      <c r="D748" s="1"/>
    </row>
    <row r="749" spans="4:4" ht="12.5">
      <c r="D749" s="1"/>
    </row>
    <row r="750" spans="4:4" ht="12.5">
      <c r="D750" s="1"/>
    </row>
    <row r="751" spans="4:4" ht="12.5">
      <c r="D751" s="1"/>
    </row>
    <row r="752" spans="4:4" ht="12.5">
      <c r="D752" s="1"/>
    </row>
    <row r="753" spans="4:4" ht="12.5">
      <c r="D753" s="1"/>
    </row>
    <row r="754" spans="4:4" ht="12.5">
      <c r="D754" s="1"/>
    </row>
    <row r="755" spans="4:4" ht="12.5">
      <c r="D755" s="1"/>
    </row>
    <row r="756" spans="4:4" ht="12.5">
      <c r="D756" s="1"/>
    </row>
    <row r="757" spans="4:4" ht="12.5">
      <c r="D757" s="1"/>
    </row>
    <row r="758" spans="4:4" ht="12.5">
      <c r="D758" s="1"/>
    </row>
    <row r="759" spans="4:4" ht="12.5">
      <c r="D759" s="1"/>
    </row>
    <row r="760" spans="4:4" ht="12.5">
      <c r="D760" s="1"/>
    </row>
    <row r="761" spans="4:4" ht="12.5">
      <c r="D761" s="1"/>
    </row>
    <row r="762" spans="4:4" ht="12.5">
      <c r="D762" s="1"/>
    </row>
    <row r="763" spans="4:4" ht="12.5">
      <c r="D763" s="1"/>
    </row>
    <row r="764" spans="4:4" ht="12.5">
      <c r="D764" s="1"/>
    </row>
    <row r="765" spans="4:4" ht="12.5">
      <c r="D765" s="1"/>
    </row>
    <row r="766" spans="4:4" ht="12.5">
      <c r="D766" s="1"/>
    </row>
    <row r="767" spans="4:4" ht="12.5">
      <c r="D767" s="1"/>
    </row>
    <row r="768" spans="4:4" ht="12.5">
      <c r="D768" s="1"/>
    </row>
    <row r="769" spans="4:4" ht="12.5">
      <c r="D769" s="1"/>
    </row>
    <row r="770" spans="4:4" ht="12.5">
      <c r="D770" s="1"/>
    </row>
    <row r="771" spans="4:4" ht="12.5">
      <c r="D771" s="1"/>
    </row>
    <row r="772" spans="4:4" ht="12.5">
      <c r="D772" s="1"/>
    </row>
    <row r="773" spans="4:4" ht="12.5">
      <c r="D773" s="1"/>
    </row>
    <row r="774" spans="4:4" ht="12.5">
      <c r="D774" s="1"/>
    </row>
    <row r="775" spans="4:4" ht="12.5">
      <c r="D775" s="1"/>
    </row>
    <row r="776" spans="4:4" ht="12.5">
      <c r="D776" s="1"/>
    </row>
    <row r="777" spans="4:4" ht="12.5">
      <c r="D777" s="1"/>
    </row>
    <row r="778" spans="4:4" ht="12.5">
      <c r="D778" s="1"/>
    </row>
    <row r="779" spans="4:4" ht="12.5">
      <c r="D779" s="1"/>
    </row>
    <row r="780" spans="4:4" ht="12.5">
      <c r="D780" s="1"/>
    </row>
    <row r="781" spans="4:4" ht="12.5">
      <c r="D781" s="1"/>
    </row>
    <row r="782" spans="4:4" ht="12.5">
      <c r="D782" s="1"/>
    </row>
    <row r="783" spans="4:4" ht="12.5">
      <c r="D783" s="1"/>
    </row>
    <row r="784" spans="4:4" ht="12.5">
      <c r="D784" s="1"/>
    </row>
    <row r="785" spans="4:4" ht="12.5">
      <c r="D785" s="1"/>
    </row>
    <row r="786" spans="4:4" ht="12.5">
      <c r="D786" s="1"/>
    </row>
    <row r="787" spans="4:4" ht="12.5">
      <c r="D787" s="1"/>
    </row>
    <row r="788" spans="4:4" ht="12.5">
      <c r="D788" s="1"/>
    </row>
    <row r="789" spans="4:4" ht="12.5">
      <c r="D789" s="1"/>
    </row>
    <row r="790" spans="4:4" ht="12.5">
      <c r="D790" s="1"/>
    </row>
    <row r="791" spans="4:4" ht="12.5">
      <c r="D791" s="1"/>
    </row>
    <row r="792" spans="4:4" ht="12.5">
      <c r="D792" s="1"/>
    </row>
    <row r="793" spans="4:4" ht="12.5">
      <c r="D793" s="1"/>
    </row>
    <row r="794" spans="4:4" ht="12.5">
      <c r="D794" s="1"/>
    </row>
    <row r="795" spans="4:4" ht="12.5">
      <c r="D795" s="1"/>
    </row>
    <row r="796" spans="4:4" ht="12.5">
      <c r="D796" s="1"/>
    </row>
    <row r="797" spans="4:4" ht="12.5">
      <c r="D797" s="1"/>
    </row>
    <row r="798" spans="4:4" ht="12.5">
      <c r="D798" s="1"/>
    </row>
    <row r="799" spans="4:4" ht="12.5">
      <c r="D799" s="1"/>
    </row>
    <row r="800" spans="4:4" ht="12.5">
      <c r="D800" s="1"/>
    </row>
    <row r="801" spans="4:4" ht="12.5">
      <c r="D801" s="1"/>
    </row>
    <row r="802" spans="4:4" ht="12.5">
      <c r="D802" s="1"/>
    </row>
    <row r="803" spans="4:4" ht="12.5">
      <c r="D803" s="1"/>
    </row>
    <row r="804" spans="4:4" ht="12.5">
      <c r="D804" s="1"/>
    </row>
    <row r="805" spans="4:4" ht="12.5">
      <c r="D805" s="1"/>
    </row>
    <row r="806" spans="4:4" ht="12.5">
      <c r="D806" s="1"/>
    </row>
    <row r="807" spans="4:4" ht="12.5">
      <c r="D807" s="1"/>
    </row>
    <row r="808" spans="4:4" ht="12.5">
      <c r="D808" s="1"/>
    </row>
    <row r="809" spans="4:4" ht="12.5">
      <c r="D809" s="1"/>
    </row>
    <row r="810" spans="4:4" ht="12.5">
      <c r="D810" s="1"/>
    </row>
    <row r="811" spans="4:4" ht="12.5">
      <c r="D811" s="1"/>
    </row>
    <row r="812" spans="4:4" ht="12.5">
      <c r="D812" s="1"/>
    </row>
    <row r="813" spans="4:4" ht="12.5">
      <c r="D813" s="1"/>
    </row>
    <row r="814" spans="4:4" ht="12.5">
      <c r="D814" s="1"/>
    </row>
    <row r="815" spans="4:4" ht="12.5">
      <c r="D815" s="1"/>
    </row>
    <row r="816" spans="4:4" ht="12.5">
      <c r="D816" s="1"/>
    </row>
    <row r="817" spans="4:4" ht="12.5">
      <c r="D817" s="1"/>
    </row>
    <row r="818" spans="4:4" ht="12.5">
      <c r="D818" s="1"/>
    </row>
    <row r="819" spans="4:4" ht="12.5">
      <c r="D819" s="1"/>
    </row>
    <row r="820" spans="4:4" ht="12.5">
      <c r="D820" s="1"/>
    </row>
    <row r="821" spans="4:4" ht="12.5">
      <c r="D821" s="1"/>
    </row>
    <row r="822" spans="4:4" ht="12.5">
      <c r="D822" s="1"/>
    </row>
    <row r="823" spans="4:4" ht="12.5">
      <c r="D823" s="1"/>
    </row>
    <row r="824" spans="4:4" ht="12.5">
      <c r="D824" s="1"/>
    </row>
    <row r="825" spans="4:4" ht="12.5">
      <c r="D825" s="1"/>
    </row>
    <row r="826" spans="4:4" ht="12.5">
      <c r="D826" s="1"/>
    </row>
    <row r="827" spans="4:4" ht="12.5">
      <c r="D827" s="1"/>
    </row>
    <row r="828" spans="4:4" ht="12.5">
      <c r="D828" s="1"/>
    </row>
    <row r="829" spans="4:4" ht="12.5">
      <c r="D829" s="1"/>
    </row>
    <row r="830" spans="4:4" ht="12.5">
      <c r="D830" s="1"/>
    </row>
    <row r="831" spans="4:4" ht="12.5">
      <c r="D831" s="1"/>
    </row>
    <row r="832" spans="4:4" ht="12.5">
      <c r="D832" s="1"/>
    </row>
    <row r="833" spans="4:4" ht="12.5">
      <c r="D833" s="1"/>
    </row>
    <row r="834" spans="4:4" ht="12.5">
      <c r="D834" s="1"/>
    </row>
    <row r="835" spans="4:4" ht="12.5">
      <c r="D835" s="1"/>
    </row>
    <row r="836" spans="4:4" ht="12.5">
      <c r="D836" s="1"/>
    </row>
    <row r="837" spans="4:4" ht="12.5">
      <c r="D837" s="1"/>
    </row>
    <row r="838" spans="4:4" ht="12.5">
      <c r="D838" s="1"/>
    </row>
    <row r="839" spans="4:4" ht="12.5">
      <c r="D839" s="1"/>
    </row>
    <row r="840" spans="4:4" ht="12.5">
      <c r="D840" s="1"/>
    </row>
    <row r="841" spans="4:4" ht="12.5">
      <c r="D841" s="1"/>
    </row>
    <row r="842" spans="4:4" ht="12.5">
      <c r="D842" s="1"/>
    </row>
    <row r="843" spans="4:4" ht="12.5">
      <c r="D843" s="1"/>
    </row>
    <row r="844" spans="4:4" ht="12.5">
      <c r="D844" s="1"/>
    </row>
    <row r="845" spans="4:4" ht="12.5">
      <c r="D845" s="1"/>
    </row>
    <row r="846" spans="4:4" ht="12.5">
      <c r="D846" s="1"/>
    </row>
    <row r="847" spans="4:4" ht="12.5">
      <c r="D847" s="1"/>
    </row>
    <row r="848" spans="4:4" ht="12.5">
      <c r="D848" s="1"/>
    </row>
    <row r="849" spans="4:4" ht="12.5">
      <c r="D849" s="1"/>
    </row>
    <row r="850" spans="4:4" ht="12.5">
      <c r="D850" s="1"/>
    </row>
    <row r="851" spans="4:4" ht="12.5">
      <c r="D851" s="1"/>
    </row>
    <row r="852" spans="4:4" ht="12.5">
      <c r="D852" s="1"/>
    </row>
    <row r="853" spans="4:4" ht="12.5">
      <c r="D853" s="1"/>
    </row>
    <row r="854" spans="4:4" ht="12.5">
      <c r="D854" s="1"/>
    </row>
    <row r="855" spans="4:4" ht="12.5">
      <c r="D855" s="1"/>
    </row>
    <row r="856" spans="4:4" ht="12.5">
      <c r="D856" s="1"/>
    </row>
    <row r="857" spans="4:4" ht="12.5">
      <c r="D857" s="1"/>
    </row>
    <row r="858" spans="4:4" ht="12.5">
      <c r="D858" s="1"/>
    </row>
    <row r="859" spans="4:4" ht="12.5">
      <c r="D859" s="1"/>
    </row>
    <row r="860" spans="4:4" ht="12.5">
      <c r="D860" s="1"/>
    </row>
    <row r="861" spans="4:4" ht="12.5">
      <c r="D861" s="1"/>
    </row>
    <row r="862" spans="4:4" ht="12.5">
      <c r="D862" s="1"/>
    </row>
    <row r="863" spans="4:4" ht="12.5">
      <c r="D863" s="1"/>
    </row>
    <row r="864" spans="4:4" ht="12.5">
      <c r="D864" s="1"/>
    </row>
    <row r="865" spans="4:4" ht="12.5">
      <c r="D865" s="1"/>
    </row>
    <row r="866" spans="4:4" ht="12.5">
      <c r="D866" s="1"/>
    </row>
    <row r="867" spans="4:4" ht="12.5">
      <c r="D867" s="1"/>
    </row>
    <row r="868" spans="4:4" ht="12.5">
      <c r="D868" s="1"/>
    </row>
    <row r="869" spans="4:4" ht="12.5">
      <c r="D869" s="1"/>
    </row>
    <row r="870" spans="4:4" ht="12.5">
      <c r="D870" s="1"/>
    </row>
    <row r="871" spans="4:4" ht="12.5">
      <c r="D871" s="1"/>
    </row>
    <row r="872" spans="4:4" ht="12.5">
      <c r="D872" s="1"/>
    </row>
    <row r="873" spans="4:4" ht="12.5">
      <c r="D873" s="1"/>
    </row>
    <row r="874" spans="4:4" ht="12.5">
      <c r="D874" s="1"/>
    </row>
    <row r="875" spans="4:4" ht="12.5">
      <c r="D875" s="1"/>
    </row>
    <row r="876" spans="4:4" ht="12.5">
      <c r="D876" s="1"/>
    </row>
    <row r="877" spans="4:4" ht="12.5">
      <c r="D877" s="1"/>
    </row>
    <row r="878" spans="4:4" ht="12.5">
      <c r="D878" s="1"/>
    </row>
    <row r="879" spans="4:4" ht="12.5">
      <c r="D879" s="1"/>
    </row>
    <row r="880" spans="4:4" ht="12.5">
      <c r="D880" s="1"/>
    </row>
    <row r="881" spans="4:4" ht="12.5">
      <c r="D881" s="1"/>
    </row>
    <row r="882" spans="4:4" ht="12.5">
      <c r="D882" s="1"/>
    </row>
    <row r="883" spans="4:4" ht="12.5">
      <c r="D883" s="1"/>
    </row>
    <row r="884" spans="4:4" ht="12.5">
      <c r="D884" s="1"/>
    </row>
    <row r="885" spans="4:4" ht="12.5">
      <c r="D885" s="1"/>
    </row>
    <row r="886" spans="4:4" ht="12.5">
      <c r="D886" s="1"/>
    </row>
    <row r="887" spans="4:4" ht="12.5">
      <c r="D887" s="1"/>
    </row>
    <row r="888" spans="4:4" ht="12.5">
      <c r="D888" s="1"/>
    </row>
    <row r="889" spans="4:4" ht="12.5">
      <c r="D889" s="1"/>
    </row>
    <row r="890" spans="4:4" ht="12.5">
      <c r="D890" s="1"/>
    </row>
    <row r="891" spans="4:4" ht="12.5">
      <c r="D891" s="1"/>
    </row>
    <row r="892" spans="4:4" ht="12.5">
      <c r="D892" s="1"/>
    </row>
    <row r="893" spans="4:4" ht="12.5">
      <c r="D893" s="1"/>
    </row>
    <row r="894" spans="4:4" ht="12.5">
      <c r="D894" s="1"/>
    </row>
    <row r="895" spans="4:4" ht="12.5">
      <c r="D895" s="1"/>
    </row>
    <row r="896" spans="4:4" ht="12.5">
      <c r="D896" s="1"/>
    </row>
    <row r="897" spans="4:4" ht="12.5">
      <c r="D897" s="1"/>
    </row>
    <row r="898" spans="4:4" ht="12.5">
      <c r="D898" s="1"/>
    </row>
    <row r="899" spans="4:4" ht="12.5">
      <c r="D899" s="1"/>
    </row>
    <row r="900" spans="4:4" ht="12.5">
      <c r="D900" s="1"/>
    </row>
    <row r="901" spans="4:4" ht="12.5">
      <c r="D901" s="1"/>
    </row>
    <row r="902" spans="4:4" ht="12.5">
      <c r="D902" s="1"/>
    </row>
    <row r="903" spans="4:4" ht="12.5">
      <c r="D903" s="1"/>
    </row>
    <row r="904" spans="4:4" ht="12.5">
      <c r="D904" s="1"/>
    </row>
    <row r="905" spans="4:4" ht="12.5">
      <c r="D905" s="1"/>
    </row>
    <row r="906" spans="4:4" ht="12.5">
      <c r="D906" s="1"/>
    </row>
    <row r="907" spans="4:4" ht="12.5">
      <c r="D907" s="1"/>
    </row>
    <row r="908" spans="4:4" ht="12.5">
      <c r="D908" s="1"/>
    </row>
    <row r="909" spans="4:4" ht="12.5">
      <c r="D909" s="1"/>
    </row>
    <row r="910" spans="4:4" ht="12.5">
      <c r="D910" s="1"/>
    </row>
    <row r="911" spans="4:4" ht="12.5">
      <c r="D911" s="1"/>
    </row>
    <row r="912" spans="4:4" ht="12.5">
      <c r="D912" s="1"/>
    </row>
    <row r="913" spans="4:4" ht="12.5">
      <c r="D913" s="1"/>
    </row>
    <row r="914" spans="4:4" ht="12.5">
      <c r="D914" s="1"/>
    </row>
    <row r="915" spans="4:4" ht="12.5">
      <c r="D915" s="1"/>
    </row>
    <row r="916" spans="4:4" ht="12.5">
      <c r="D916" s="1"/>
    </row>
    <row r="917" spans="4:4" ht="12.5">
      <c r="D917" s="1"/>
    </row>
    <row r="918" spans="4:4" ht="12.5">
      <c r="D918" s="1"/>
    </row>
    <row r="919" spans="4:4" ht="12.5">
      <c r="D919" s="1"/>
    </row>
    <row r="920" spans="4:4" ht="12.5">
      <c r="D920" s="1"/>
    </row>
    <row r="921" spans="4:4" ht="12.5">
      <c r="D921" s="1"/>
    </row>
    <row r="922" spans="4:4" ht="12.5">
      <c r="D922" s="1"/>
    </row>
    <row r="923" spans="4:4" ht="12.5">
      <c r="D923" s="1"/>
    </row>
    <row r="924" spans="4:4" ht="12.5">
      <c r="D924" s="1"/>
    </row>
    <row r="925" spans="4:4" ht="12.5">
      <c r="D925" s="1"/>
    </row>
    <row r="926" spans="4:4" ht="12.5">
      <c r="D926" s="1"/>
    </row>
    <row r="927" spans="4:4" ht="12.5">
      <c r="D927" s="1"/>
    </row>
    <row r="928" spans="4:4" ht="12.5">
      <c r="D928" s="1"/>
    </row>
    <row r="929" spans="4:4" ht="12.5">
      <c r="D929" s="1"/>
    </row>
    <row r="930" spans="4:4" ht="12.5">
      <c r="D930" s="1"/>
    </row>
    <row r="931" spans="4:4" ht="12.5">
      <c r="D931" s="1"/>
    </row>
    <row r="932" spans="4:4" ht="12.5">
      <c r="D932" s="1"/>
    </row>
    <row r="933" spans="4:4" ht="12.5">
      <c r="D933" s="1"/>
    </row>
    <row r="934" spans="4:4" ht="12.5">
      <c r="D934" s="1"/>
    </row>
    <row r="935" spans="4:4" ht="12.5">
      <c r="D935" s="1"/>
    </row>
    <row r="936" spans="4:4" ht="12.5">
      <c r="D936" s="1"/>
    </row>
    <row r="937" spans="4:4" ht="12.5">
      <c r="D937" s="1"/>
    </row>
    <row r="938" spans="4:4" ht="12.5">
      <c r="D938" s="1"/>
    </row>
    <row r="939" spans="4:4" ht="12.5">
      <c r="D939" s="1"/>
    </row>
    <row r="940" spans="4:4" ht="12.5">
      <c r="D940" s="1"/>
    </row>
    <row r="941" spans="4:4" ht="12.5">
      <c r="D941" s="1"/>
    </row>
    <row r="942" spans="4:4" ht="12.5">
      <c r="D942" s="1"/>
    </row>
    <row r="943" spans="4:4" ht="12.5">
      <c r="D943" s="1"/>
    </row>
    <row r="944" spans="4:4" ht="12.5">
      <c r="D944" s="1"/>
    </row>
    <row r="945" spans="4:4" ht="12.5">
      <c r="D945" s="1"/>
    </row>
    <row r="946" spans="4:4" ht="12.5">
      <c r="D946" s="1"/>
    </row>
    <row r="947" spans="4:4" ht="12.5">
      <c r="D947" s="1"/>
    </row>
    <row r="948" spans="4:4" ht="12.5">
      <c r="D948" s="1"/>
    </row>
    <row r="949" spans="4:4" ht="12.5">
      <c r="D949" s="1"/>
    </row>
    <row r="950" spans="4:4" ht="12.5">
      <c r="D950" s="1"/>
    </row>
    <row r="951" spans="4:4" ht="12.5">
      <c r="D951" s="1"/>
    </row>
    <row r="952" spans="4:4" ht="12.5">
      <c r="D952" s="1"/>
    </row>
    <row r="953" spans="4:4" ht="12.5">
      <c r="D953" s="1"/>
    </row>
    <row r="954" spans="4:4" ht="12.5">
      <c r="D954" s="1"/>
    </row>
    <row r="955" spans="4:4" ht="12.5">
      <c r="D955" s="1"/>
    </row>
    <row r="956" spans="4:4" ht="12.5">
      <c r="D956" s="1"/>
    </row>
    <row r="957" spans="4:4" ht="12.5">
      <c r="D957" s="1"/>
    </row>
    <row r="958" spans="4:4" ht="12.5">
      <c r="D958" s="1"/>
    </row>
    <row r="959" spans="4:4" ht="12.5">
      <c r="D959" s="1"/>
    </row>
    <row r="960" spans="4:4" ht="12.5">
      <c r="D960" s="1"/>
    </row>
    <row r="961" spans="4:4" ht="12.5">
      <c r="D961" s="1"/>
    </row>
    <row r="962" spans="4:4" ht="12.5">
      <c r="D962" s="1"/>
    </row>
    <row r="963" spans="4:4" ht="12.5">
      <c r="D963" s="1"/>
    </row>
    <row r="964" spans="4:4" ht="12.5">
      <c r="D964" s="1"/>
    </row>
    <row r="965" spans="4:4" ht="12.5">
      <c r="D965" s="1"/>
    </row>
    <row r="966" spans="4:4" ht="12.5">
      <c r="D966" s="1"/>
    </row>
    <row r="967" spans="4:4" ht="12.5">
      <c r="D967" s="1"/>
    </row>
    <row r="968" spans="4:4" ht="12.5">
      <c r="D968" s="1"/>
    </row>
    <row r="969" spans="4:4" ht="12.5">
      <c r="D969" s="1"/>
    </row>
    <row r="970" spans="4:4" ht="12.5">
      <c r="D970" s="1"/>
    </row>
    <row r="971" spans="4:4" ht="12.5">
      <c r="D971" s="1"/>
    </row>
    <row r="972" spans="4:4" ht="12.5">
      <c r="D972" s="1"/>
    </row>
    <row r="973" spans="4:4" ht="12.5">
      <c r="D973" s="1"/>
    </row>
    <row r="974" spans="4:4" ht="12.5">
      <c r="D974" s="1"/>
    </row>
    <row r="975" spans="4:4" ht="12.5">
      <c r="D975" s="1"/>
    </row>
    <row r="976" spans="4:4" ht="12.5">
      <c r="D976" s="1"/>
    </row>
    <row r="977" spans="4:4" ht="12.5">
      <c r="D977" s="1"/>
    </row>
    <row r="978" spans="4:4" ht="12.5">
      <c r="D978" s="1"/>
    </row>
    <row r="979" spans="4:4" ht="12.5">
      <c r="D979" s="1"/>
    </row>
    <row r="980" spans="4:4" ht="12.5">
      <c r="D980" s="1"/>
    </row>
    <row r="981" spans="4:4" ht="12.5">
      <c r="D981" s="1"/>
    </row>
    <row r="982" spans="4:4" ht="12.5">
      <c r="D982" s="1"/>
    </row>
    <row r="983" spans="4:4" ht="12.5">
      <c r="D983" s="1"/>
    </row>
    <row r="984" spans="4:4" ht="12.5">
      <c r="D984" s="1"/>
    </row>
    <row r="985" spans="4:4" ht="12.5">
      <c r="D985" s="1"/>
    </row>
    <row r="986" spans="4:4" ht="12.5">
      <c r="D986" s="1"/>
    </row>
    <row r="987" spans="4:4" ht="12.5">
      <c r="D987" s="1"/>
    </row>
    <row r="988" spans="4:4" ht="12.5">
      <c r="D988" s="1"/>
    </row>
    <row r="989" spans="4:4" ht="12.5">
      <c r="D989" s="1"/>
    </row>
    <row r="990" spans="4:4" ht="12.5">
      <c r="D990" s="1"/>
    </row>
    <row r="991" spans="4:4" ht="12.5">
      <c r="D991" s="1"/>
    </row>
    <row r="992" spans="4:4" ht="12.5">
      <c r="D992" s="1"/>
    </row>
    <row r="993" spans="4:4" ht="12.5">
      <c r="D993" s="1"/>
    </row>
    <row r="994" spans="4:4" ht="12.5">
      <c r="D994" s="1"/>
    </row>
    <row r="995" spans="4:4" ht="12.5">
      <c r="D995" s="1"/>
    </row>
    <row r="996" spans="4:4" ht="12.5">
      <c r="D996" s="1"/>
    </row>
    <row r="997" spans="4:4" ht="12.5">
      <c r="D997" s="1"/>
    </row>
    <row r="998" spans="4:4" ht="12.5">
      <c r="D998" s="1"/>
    </row>
    <row r="999" spans="4:4" ht="12.5">
      <c r="D999" s="1"/>
    </row>
    <row r="1000" spans="4:4" ht="12.5">
      <c r="D1000" s="1"/>
    </row>
    <row r="1001" spans="4:4" ht="12.5">
      <c r="D1001" s="1"/>
    </row>
  </sheetData>
  <mergeCells count="14">
    <mergeCell ref="A68:B68"/>
    <mergeCell ref="A73:B73"/>
    <mergeCell ref="A1:B1"/>
    <mergeCell ref="A17:B17"/>
    <mergeCell ref="A19:B19"/>
    <mergeCell ref="A26:B26"/>
    <mergeCell ref="A30:B30"/>
    <mergeCell ref="A34:B34"/>
    <mergeCell ref="A37:B37"/>
    <mergeCell ref="A46:B46"/>
    <mergeCell ref="A50:B50"/>
    <mergeCell ref="A58:B58"/>
    <mergeCell ref="A61:B61"/>
    <mergeCell ref="A64:B64"/>
  </mergeCells>
  <phoneticPr fontId="2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Q51"/>
  <sheetViews>
    <sheetView workbookViewId="0"/>
  </sheetViews>
  <sheetFormatPr defaultColWidth="12.6328125" defaultRowHeight="15.75" customHeight="1"/>
  <cols>
    <col min="1" max="1" width="41" customWidth="1"/>
    <col min="3" max="3" width="19.6328125" customWidth="1"/>
    <col min="4" max="5" width="17.90625" customWidth="1"/>
    <col min="6" max="7" width="19.7265625" hidden="1" customWidth="1"/>
    <col min="8" max="8" width="15.36328125" hidden="1" customWidth="1"/>
    <col min="9" max="9" width="14.6328125" customWidth="1"/>
    <col min="10" max="10" width="13.08984375" customWidth="1"/>
  </cols>
  <sheetData>
    <row r="1" spans="1:17" ht="15.75" customHeight="1">
      <c r="A1" s="27" t="s">
        <v>405</v>
      </c>
      <c r="B1" s="41" t="s">
        <v>158</v>
      </c>
      <c r="C1" s="3" t="s">
        <v>159</v>
      </c>
      <c r="D1" s="3" t="s">
        <v>406</v>
      </c>
      <c r="E1" s="3" t="s">
        <v>407</v>
      </c>
      <c r="F1" s="3"/>
      <c r="G1" s="3" t="s">
        <v>161</v>
      </c>
      <c r="H1" s="3" t="s">
        <v>162</v>
      </c>
      <c r="I1" s="3" t="s">
        <v>0</v>
      </c>
      <c r="J1" s="3" t="s">
        <v>2</v>
      </c>
      <c r="K1" s="3" t="s">
        <v>3</v>
      </c>
      <c r="L1" s="12" t="s">
        <v>4</v>
      </c>
      <c r="M1" s="12" t="s">
        <v>5</v>
      </c>
      <c r="N1" s="12" t="s">
        <v>6</v>
      </c>
      <c r="O1" s="12" t="s">
        <v>7</v>
      </c>
      <c r="P1" s="12" t="s">
        <v>9</v>
      </c>
      <c r="Q1" s="12" t="s">
        <v>8</v>
      </c>
    </row>
    <row r="2" spans="1:17">
      <c r="A2" s="28" t="s">
        <v>118</v>
      </c>
      <c r="B2" s="42"/>
      <c r="C2" s="29"/>
      <c r="D2" s="29"/>
      <c r="E2" s="29"/>
      <c r="F2" s="29"/>
      <c r="G2" s="29"/>
      <c r="H2" s="29"/>
      <c r="I2" s="29"/>
      <c r="J2" s="30"/>
      <c r="K2" s="31"/>
      <c r="L2" s="5"/>
      <c r="M2" s="5"/>
      <c r="N2" s="5"/>
      <c r="O2" s="5"/>
      <c r="P2" s="5"/>
      <c r="Q2" s="5"/>
    </row>
    <row r="3" spans="1:17">
      <c r="A3" s="43" t="s">
        <v>119</v>
      </c>
      <c r="B3" s="5"/>
      <c r="C3" s="5"/>
      <c r="D3" s="5"/>
      <c r="E3" s="5"/>
      <c r="F3" s="5"/>
      <c r="G3" s="5"/>
      <c r="H3" s="5"/>
      <c r="I3" s="5"/>
      <c r="J3" s="13"/>
      <c r="K3" s="5"/>
      <c r="L3" s="5"/>
      <c r="M3" s="5"/>
      <c r="N3" s="5"/>
      <c r="O3" s="5"/>
      <c r="P3" s="5"/>
      <c r="Q3" s="5"/>
    </row>
    <row r="4" spans="1:17">
      <c r="A4" s="44" t="s">
        <v>163</v>
      </c>
      <c r="B4" s="45">
        <v>2670</v>
      </c>
      <c r="C4" s="46" t="s">
        <v>164</v>
      </c>
      <c r="D4" s="9" t="s">
        <v>408</v>
      </c>
      <c r="E4" s="47" t="s">
        <v>49</v>
      </c>
      <c r="F4" s="47" t="s">
        <v>49</v>
      </c>
      <c r="G4" s="47" t="s">
        <v>49</v>
      </c>
      <c r="H4" s="47" t="s">
        <v>49</v>
      </c>
      <c r="I4" s="5" t="s">
        <v>165</v>
      </c>
      <c r="J4" s="48" t="s">
        <v>120</v>
      </c>
      <c r="K4" s="5"/>
      <c r="L4" s="5" t="s">
        <v>1</v>
      </c>
      <c r="M4" s="49" t="s">
        <v>121</v>
      </c>
      <c r="N4" s="11"/>
      <c r="O4" s="5"/>
      <c r="P4" s="49" t="s">
        <v>122</v>
      </c>
      <c r="Q4" s="5" t="s">
        <v>166</v>
      </c>
    </row>
    <row r="5" spans="1:17">
      <c r="A5" s="44" t="s">
        <v>167</v>
      </c>
      <c r="B5" s="50">
        <v>1200</v>
      </c>
      <c r="C5" s="46" t="s">
        <v>164</v>
      </c>
      <c r="D5" s="191" t="s">
        <v>408</v>
      </c>
      <c r="E5" s="57" t="s">
        <v>172</v>
      </c>
      <c r="F5" s="57" t="s">
        <v>172</v>
      </c>
      <c r="G5" s="51" t="s">
        <v>168</v>
      </c>
      <c r="H5" s="51" t="s">
        <v>168</v>
      </c>
      <c r="I5" s="52"/>
      <c r="J5" s="35"/>
      <c r="K5" s="5"/>
      <c r="L5" s="5"/>
      <c r="M5" s="5"/>
      <c r="N5" s="11"/>
      <c r="O5" s="5"/>
      <c r="P5" s="36"/>
      <c r="Q5" s="5"/>
    </row>
    <row r="6" spans="1:17">
      <c r="A6" s="44" t="s">
        <v>169</v>
      </c>
      <c r="B6" s="50">
        <v>1300</v>
      </c>
      <c r="C6" s="51" t="s">
        <v>168</v>
      </c>
      <c r="D6" s="191" t="s">
        <v>409</v>
      </c>
      <c r="E6" s="51" t="s">
        <v>168</v>
      </c>
      <c r="F6" s="51" t="s">
        <v>168</v>
      </c>
      <c r="G6" s="51" t="s">
        <v>168</v>
      </c>
      <c r="H6" s="53" t="s">
        <v>170</v>
      </c>
      <c r="I6" s="52"/>
      <c r="J6" s="35"/>
      <c r="K6" s="5"/>
      <c r="L6" s="5"/>
      <c r="M6" s="5"/>
      <c r="N6" s="11"/>
      <c r="O6" s="5"/>
      <c r="P6" s="36"/>
      <c r="Q6" s="5"/>
    </row>
    <row r="7" spans="1:17">
      <c r="A7" s="44" t="s">
        <v>171</v>
      </c>
      <c r="B7" s="50">
        <v>600</v>
      </c>
      <c r="C7" s="51" t="s">
        <v>168</v>
      </c>
      <c r="D7" s="191" t="s">
        <v>409</v>
      </c>
      <c r="E7" s="51" t="s">
        <v>168</v>
      </c>
      <c r="F7" s="51" t="s">
        <v>168</v>
      </c>
      <c r="G7" s="54" t="s">
        <v>172</v>
      </c>
      <c r="H7" s="53" t="s">
        <v>170</v>
      </c>
      <c r="I7" s="52"/>
      <c r="J7" s="35"/>
      <c r="K7" s="5"/>
      <c r="L7" s="5"/>
      <c r="M7" s="5"/>
      <c r="N7" s="11"/>
      <c r="O7" s="5"/>
      <c r="P7" s="36"/>
      <c r="Q7" s="5"/>
    </row>
    <row r="8" spans="1:17">
      <c r="A8" s="44" t="s">
        <v>173</v>
      </c>
      <c r="B8" s="50">
        <v>1300</v>
      </c>
      <c r="C8" s="55" t="s">
        <v>174</v>
      </c>
      <c r="D8" s="192" t="s">
        <v>174</v>
      </c>
      <c r="E8" s="55" t="s">
        <v>174</v>
      </c>
      <c r="F8" s="55" t="s">
        <v>174</v>
      </c>
      <c r="G8" s="55" t="s">
        <v>174</v>
      </c>
      <c r="H8" s="55" t="s">
        <v>174</v>
      </c>
      <c r="I8" s="52"/>
      <c r="J8" s="35"/>
      <c r="K8" s="5"/>
      <c r="L8" s="5"/>
      <c r="M8" s="5"/>
      <c r="N8" s="11"/>
      <c r="O8" s="5"/>
      <c r="P8" s="36"/>
      <c r="Q8" s="5"/>
    </row>
    <row r="9" spans="1:17">
      <c r="A9" s="44" t="s">
        <v>175</v>
      </c>
      <c r="B9" s="50">
        <v>700</v>
      </c>
      <c r="C9" s="55" t="s">
        <v>174</v>
      </c>
      <c r="D9" s="192" t="s">
        <v>174</v>
      </c>
      <c r="E9" s="55" t="s">
        <v>174</v>
      </c>
      <c r="F9" s="55" t="s">
        <v>174</v>
      </c>
      <c r="G9" s="55" t="s">
        <v>174</v>
      </c>
      <c r="H9" s="51" t="s">
        <v>168</v>
      </c>
      <c r="I9" s="49"/>
      <c r="J9" s="35"/>
      <c r="K9" s="5"/>
      <c r="L9" s="5"/>
      <c r="M9" s="5"/>
      <c r="N9" s="11"/>
      <c r="O9" s="5"/>
      <c r="P9" s="36"/>
      <c r="Q9" s="5"/>
    </row>
    <row r="10" spans="1:17">
      <c r="A10" s="56" t="s">
        <v>176</v>
      </c>
      <c r="B10" s="50">
        <v>400</v>
      </c>
      <c r="C10" s="57" t="s">
        <v>172</v>
      </c>
      <c r="D10" s="9" t="s">
        <v>172</v>
      </c>
      <c r="E10" s="60" t="s">
        <v>187</v>
      </c>
      <c r="F10" s="57" t="s">
        <v>172</v>
      </c>
      <c r="G10" s="57" t="s">
        <v>172</v>
      </c>
      <c r="H10" s="58" t="s">
        <v>168</v>
      </c>
      <c r="I10" s="49" t="s">
        <v>177</v>
      </c>
      <c r="J10" s="35"/>
      <c r="K10" s="5"/>
      <c r="L10" s="5" t="s">
        <v>1</v>
      </c>
      <c r="M10" s="5"/>
      <c r="N10" s="11"/>
      <c r="O10" s="5"/>
      <c r="P10" s="36" t="s">
        <v>1</v>
      </c>
      <c r="Q10" s="5"/>
    </row>
    <row r="11" spans="1:17">
      <c r="A11" s="56" t="s">
        <v>123</v>
      </c>
      <c r="B11" s="50">
        <v>700</v>
      </c>
      <c r="C11" s="57" t="s">
        <v>172</v>
      </c>
      <c r="D11" s="192" t="s">
        <v>174</v>
      </c>
      <c r="E11" s="61" t="s">
        <v>188</v>
      </c>
      <c r="F11" s="59" t="s">
        <v>174</v>
      </c>
      <c r="G11" s="59" t="s">
        <v>174</v>
      </c>
      <c r="H11" s="57" t="s">
        <v>172</v>
      </c>
      <c r="I11" s="49" t="s">
        <v>178</v>
      </c>
      <c r="J11" s="37"/>
      <c r="K11" s="5"/>
      <c r="L11" s="5" t="s">
        <v>1</v>
      </c>
      <c r="M11" s="5" t="s">
        <v>124</v>
      </c>
      <c r="N11" s="8" t="s">
        <v>125</v>
      </c>
      <c r="O11" s="5"/>
      <c r="P11" s="36" t="s">
        <v>1</v>
      </c>
      <c r="Q11" s="5" t="s">
        <v>126</v>
      </c>
    </row>
    <row r="12" spans="1:17">
      <c r="A12" s="56" t="s">
        <v>127</v>
      </c>
      <c r="B12" s="50">
        <v>1000</v>
      </c>
      <c r="C12" s="57" t="s">
        <v>172</v>
      </c>
      <c r="D12" s="9" t="s">
        <v>172</v>
      </c>
      <c r="E12" s="61" t="s">
        <v>188</v>
      </c>
      <c r="F12" s="57" t="s">
        <v>172</v>
      </c>
      <c r="G12" s="57" t="s">
        <v>172</v>
      </c>
      <c r="H12" s="59" t="s">
        <v>174</v>
      </c>
      <c r="I12" s="49" t="s">
        <v>128</v>
      </c>
      <c r="J12" s="38"/>
      <c r="K12" s="5"/>
      <c r="L12" s="5" t="s">
        <v>1</v>
      </c>
      <c r="M12" s="5"/>
      <c r="N12" s="8"/>
      <c r="O12" s="5"/>
      <c r="P12" s="36" t="s">
        <v>1</v>
      </c>
      <c r="Q12" s="5"/>
    </row>
    <row r="13" spans="1:17">
      <c r="A13" s="56" t="s">
        <v>179</v>
      </c>
      <c r="B13" s="45">
        <v>600</v>
      </c>
      <c r="C13" s="57" t="s">
        <v>172</v>
      </c>
      <c r="D13" s="9" t="s">
        <v>410</v>
      </c>
      <c r="E13" s="40" t="s">
        <v>180</v>
      </c>
      <c r="F13" s="40" t="s">
        <v>180</v>
      </c>
      <c r="G13" s="40" t="s">
        <v>180</v>
      </c>
      <c r="H13" s="40" t="s">
        <v>180</v>
      </c>
      <c r="I13" s="49" t="s">
        <v>181</v>
      </c>
      <c r="J13" s="33"/>
      <c r="K13" s="5"/>
      <c r="L13" s="5" t="s">
        <v>1</v>
      </c>
      <c r="M13" s="5"/>
      <c r="N13" s="11"/>
      <c r="O13" s="5"/>
      <c r="P13" s="36" t="s">
        <v>1</v>
      </c>
      <c r="Q13" s="5"/>
    </row>
    <row r="14" spans="1:17">
      <c r="A14" s="56" t="s">
        <v>182</v>
      </c>
      <c r="B14" s="45">
        <v>700</v>
      </c>
      <c r="C14" s="57" t="s">
        <v>172</v>
      </c>
      <c r="D14" s="9" t="s">
        <v>410</v>
      </c>
      <c r="E14" s="40" t="s">
        <v>180</v>
      </c>
      <c r="F14" s="40" t="s">
        <v>180</v>
      </c>
      <c r="G14" s="40" t="s">
        <v>180</v>
      </c>
      <c r="H14" s="40" t="s">
        <v>180</v>
      </c>
      <c r="I14" s="49" t="s">
        <v>183</v>
      </c>
      <c r="J14" s="13"/>
      <c r="K14" s="5"/>
      <c r="L14" s="5"/>
      <c r="M14" s="5"/>
      <c r="N14" s="5"/>
      <c r="O14" s="5"/>
      <c r="P14" s="9"/>
      <c r="Q14" s="5"/>
    </row>
    <row r="15" spans="1:17">
      <c r="A15" s="56" t="s">
        <v>184</v>
      </c>
      <c r="B15" s="45">
        <v>400</v>
      </c>
      <c r="C15" s="59" t="s">
        <v>174</v>
      </c>
      <c r="D15" s="9" t="s">
        <v>410</v>
      </c>
      <c r="E15" s="40" t="s">
        <v>180</v>
      </c>
      <c r="F15" s="40" t="s">
        <v>180</v>
      </c>
      <c r="G15" s="40" t="s">
        <v>180</v>
      </c>
      <c r="H15" s="40" t="s">
        <v>180</v>
      </c>
      <c r="I15" s="5"/>
      <c r="J15" s="13"/>
      <c r="K15" s="5"/>
      <c r="L15" s="5"/>
      <c r="M15" s="5"/>
      <c r="N15" s="5"/>
      <c r="O15" s="5"/>
      <c r="P15" s="49" t="s">
        <v>185</v>
      </c>
      <c r="Q15" s="5"/>
    </row>
    <row r="16" spans="1:17">
      <c r="A16" s="56" t="s">
        <v>186</v>
      </c>
      <c r="B16" s="45">
        <v>570</v>
      </c>
      <c r="C16" s="57" t="s">
        <v>172</v>
      </c>
      <c r="D16" s="9" t="s">
        <v>172</v>
      </c>
      <c r="E16" s="60" t="s">
        <v>187</v>
      </c>
      <c r="F16" s="60" t="s">
        <v>187</v>
      </c>
      <c r="G16" s="61" t="s">
        <v>188</v>
      </c>
      <c r="H16" s="40" t="s">
        <v>180</v>
      </c>
      <c r="I16" s="49">
        <v>570</v>
      </c>
      <c r="J16" s="48">
        <v>720</v>
      </c>
      <c r="K16" s="5"/>
      <c r="L16" s="5"/>
      <c r="M16" s="5"/>
      <c r="N16" s="5"/>
      <c r="O16" s="5"/>
      <c r="P16" s="5"/>
      <c r="Q16" s="5"/>
    </row>
    <row r="17" spans="1:17">
      <c r="A17" s="56" t="s">
        <v>189</v>
      </c>
      <c r="B17" s="45">
        <v>720</v>
      </c>
      <c r="C17" s="46" t="s">
        <v>164</v>
      </c>
      <c r="D17" s="9" t="s">
        <v>408</v>
      </c>
      <c r="E17" s="60" t="s">
        <v>187</v>
      </c>
      <c r="F17" s="60" t="s">
        <v>187</v>
      </c>
      <c r="G17" s="61" t="s">
        <v>188</v>
      </c>
      <c r="H17" s="61" t="s">
        <v>188</v>
      </c>
      <c r="I17" s="5"/>
      <c r="J17" s="13"/>
      <c r="K17" s="5"/>
      <c r="L17" s="5"/>
      <c r="M17" s="5"/>
      <c r="N17" s="5"/>
      <c r="O17" s="5"/>
      <c r="P17" s="5"/>
      <c r="Q17" s="5"/>
    </row>
    <row r="18" spans="1:17">
      <c r="A18" s="56" t="s">
        <v>411</v>
      </c>
      <c r="B18" s="45">
        <v>50</v>
      </c>
      <c r="C18" s="57" t="s">
        <v>172</v>
      </c>
      <c r="D18" s="9" t="s">
        <v>172</v>
      </c>
      <c r="E18" s="61" t="s">
        <v>188</v>
      </c>
      <c r="F18" s="52"/>
      <c r="G18" s="52"/>
      <c r="H18" s="52"/>
      <c r="I18" s="5"/>
      <c r="J18" s="13"/>
      <c r="K18" s="5"/>
      <c r="L18" s="5"/>
      <c r="M18" s="5"/>
      <c r="N18" s="5"/>
      <c r="O18" s="5"/>
      <c r="P18" s="5"/>
      <c r="Q18" s="5"/>
    </row>
    <row r="19" spans="1:17">
      <c r="A19" s="56" t="s">
        <v>412</v>
      </c>
      <c r="B19" s="45">
        <v>200</v>
      </c>
      <c r="C19" s="57" t="s">
        <v>172</v>
      </c>
      <c r="D19" s="9" t="s">
        <v>172</v>
      </c>
      <c r="E19" s="61" t="s">
        <v>188</v>
      </c>
      <c r="F19" s="52"/>
      <c r="G19" s="52"/>
      <c r="H19" s="52"/>
      <c r="I19" s="5"/>
      <c r="J19" s="13"/>
      <c r="K19" s="5"/>
      <c r="L19" s="5"/>
      <c r="M19" s="5"/>
      <c r="N19" s="5"/>
      <c r="O19" s="5"/>
      <c r="P19" s="5"/>
      <c r="Q19" s="5"/>
    </row>
    <row r="20" spans="1:17">
      <c r="A20" s="56" t="s">
        <v>413</v>
      </c>
      <c r="B20" s="45">
        <v>100</v>
      </c>
      <c r="C20" s="57" t="s">
        <v>172</v>
      </c>
      <c r="D20" s="9" t="s">
        <v>172</v>
      </c>
      <c r="E20" s="61" t="s">
        <v>188</v>
      </c>
      <c r="F20" s="52"/>
      <c r="G20" s="52"/>
      <c r="H20" s="52"/>
      <c r="I20" s="5"/>
      <c r="J20" s="13"/>
      <c r="K20" s="5"/>
      <c r="L20" s="5"/>
      <c r="M20" s="5"/>
      <c r="N20" s="5"/>
      <c r="O20" s="5"/>
      <c r="P20" s="5"/>
      <c r="Q20" s="5"/>
    </row>
    <row r="21" spans="1:17">
      <c r="A21" s="56" t="s">
        <v>414</v>
      </c>
      <c r="B21" s="45">
        <f>2*315</f>
        <v>630</v>
      </c>
      <c r="C21" s="57" t="s">
        <v>172</v>
      </c>
      <c r="D21" s="9" t="s">
        <v>172</v>
      </c>
      <c r="E21" s="57" t="s">
        <v>172</v>
      </c>
      <c r="F21" s="52"/>
      <c r="G21" s="52"/>
      <c r="H21" s="52"/>
      <c r="I21" s="5"/>
      <c r="J21" s="13"/>
      <c r="K21" s="5"/>
      <c r="L21" s="5"/>
      <c r="M21" s="5"/>
      <c r="N21" s="5"/>
      <c r="O21" s="5"/>
      <c r="P21" s="5"/>
      <c r="Q21" s="5"/>
    </row>
    <row r="22" spans="1:17">
      <c r="A22" s="56" t="s">
        <v>190</v>
      </c>
      <c r="B22" s="45">
        <v>500</v>
      </c>
      <c r="C22" s="59" t="s">
        <v>174</v>
      </c>
      <c r="D22" s="9" t="s">
        <v>410</v>
      </c>
      <c r="E22" s="51" t="s">
        <v>168</v>
      </c>
      <c r="F22" s="40" t="s">
        <v>180</v>
      </c>
      <c r="G22" s="40" t="s">
        <v>180</v>
      </c>
      <c r="H22" s="62" t="s">
        <v>170</v>
      </c>
      <c r="I22" s="5"/>
      <c r="J22" s="13"/>
      <c r="K22" s="5"/>
      <c r="L22" s="5"/>
      <c r="M22" s="5"/>
      <c r="N22" s="5"/>
      <c r="O22" s="5"/>
      <c r="P22" s="5"/>
      <c r="Q22" s="5"/>
    </row>
    <row r="23" spans="1:17">
      <c r="A23" s="56" t="s">
        <v>191</v>
      </c>
      <c r="B23" s="63">
        <v>620</v>
      </c>
      <c r="C23" s="60" t="s">
        <v>187</v>
      </c>
      <c r="D23" s="9" t="s">
        <v>409</v>
      </c>
      <c r="E23" s="60" t="s">
        <v>187</v>
      </c>
      <c r="F23" s="60" t="s">
        <v>187</v>
      </c>
      <c r="G23" s="61" t="s">
        <v>188</v>
      </c>
      <c r="H23" s="61" t="s">
        <v>188</v>
      </c>
      <c r="I23" s="5"/>
      <c r="J23" s="13"/>
      <c r="K23" s="5"/>
      <c r="L23" s="5"/>
      <c r="M23" s="5"/>
      <c r="N23" s="5"/>
      <c r="O23" s="5"/>
      <c r="P23" s="5"/>
      <c r="Q23" s="5"/>
    </row>
    <row r="24" spans="1:17">
      <c r="A24" s="56" t="s">
        <v>129</v>
      </c>
      <c r="B24" s="45">
        <v>500</v>
      </c>
      <c r="C24" s="59" t="s">
        <v>174</v>
      </c>
      <c r="D24" s="9"/>
      <c r="E24" s="61" t="s">
        <v>188</v>
      </c>
      <c r="F24" s="60" t="s">
        <v>187</v>
      </c>
      <c r="G24" s="61" t="s">
        <v>188</v>
      </c>
      <c r="H24" s="61" t="s">
        <v>188</v>
      </c>
      <c r="I24" s="5"/>
      <c r="J24" s="13"/>
      <c r="K24" s="5"/>
      <c r="L24" s="5"/>
      <c r="M24" s="5"/>
      <c r="N24" s="5"/>
      <c r="O24" s="5"/>
      <c r="P24" s="5"/>
      <c r="Q24" s="5"/>
    </row>
    <row r="25" spans="1:17">
      <c r="A25" s="56" t="s">
        <v>192</v>
      </c>
      <c r="B25" s="63">
        <v>2400</v>
      </c>
      <c r="C25" s="46" t="s">
        <v>164</v>
      </c>
      <c r="D25" s="9" t="s">
        <v>408</v>
      </c>
      <c r="E25" s="46" t="s">
        <v>164</v>
      </c>
      <c r="F25" s="46" t="s">
        <v>164</v>
      </c>
      <c r="G25" s="46" t="s">
        <v>164</v>
      </c>
      <c r="H25" s="46" t="s">
        <v>164</v>
      </c>
      <c r="I25" s="5"/>
      <c r="J25" s="13" t="s">
        <v>131</v>
      </c>
      <c r="K25" s="5"/>
      <c r="L25" s="5"/>
      <c r="M25" s="5"/>
      <c r="N25" s="5"/>
      <c r="O25" s="5"/>
      <c r="P25" s="5"/>
      <c r="Q25" s="5"/>
    </row>
    <row r="26" spans="1:17">
      <c r="A26" s="56" t="s">
        <v>193</v>
      </c>
      <c r="B26" s="63">
        <v>300</v>
      </c>
      <c r="C26" s="46" t="s">
        <v>164</v>
      </c>
      <c r="D26" s="9" t="s">
        <v>408</v>
      </c>
      <c r="E26" s="46" t="s">
        <v>164</v>
      </c>
      <c r="F26" s="46" t="s">
        <v>164</v>
      </c>
      <c r="G26" s="46" t="s">
        <v>164</v>
      </c>
      <c r="H26" s="46" t="s">
        <v>164</v>
      </c>
      <c r="I26" s="5"/>
      <c r="J26" s="13"/>
      <c r="K26" s="5"/>
      <c r="L26" s="5"/>
      <c r="M26" s="5"/>
      <c r="N26" s="5"/>
      <c r="O26" s="5"/>
      <c r="P26" s="5"/>
      <c r="Q26" s="5"/>
    </row>
    <row r="27" spans="1:17">
      <c r="A27" s="56" t="s">
        <v>194</v>
      </c>
      <c r="B27" s="45">
        <v>200</v>
      </c>
      <c r="C27" s="57" t="s">
        <v>172</v>
      </c>
      <c r="D27" s="9"/>
      <c r="E27" s="55" t="s">
        <v>174</v>
      </c>
      <c r="F27" s="58" t="s">
        <v>168</v>
      </c>
      <c r="G27" s="58" t="s">
        <v>168</v>
      </c>
      <c r="H27" s="61" t="s">
        <v>188</v>
      </c>
      <c r="I27" s="49" t="s">
        <v>132</v>
      </c>
      <c r="J27" s="13" t="s">
        <v>133</v>
      </c>
      <c r="K27" s="5"/>
      <c r="L27" s="5" t="s">
        <v>1</v>
      </c>
      <c r="M27" s="5" t="s">
        <v>134</v>
      </c>
      <c r="N27" s="11"/>
      <c r="O27" s="5"/>
      <c r="P27" s="36"/>
      <c r="Q27" s="5"/>
    </row>
    <row r="28" spans="1:17">
      <c r="A28" s="56" t="s">
        <v>135</v>
      </c>
      <c r="B28" s="45">
        <v>100</v>
      </c>
      <c r="C28" s="57" t="s">
        <v>172</v>
      </c>
      <c r="D28" s="192"/>
      <c r="E28" s="55" t="s">
        <v>174</v>
      </c>
      <c r="F28" s="64" t="s">
        <v>180</v>
      </c>
      <c r="G28" s="40" t="s">
        <v>180</v>
      </c>
      <c r="H28" s="40" t="s">
        <v>180</v>
      </c>
      <c r="I28" s="49" t="s">
        <v>136</v>
      </c>
      <c r="J28" s="13"/>
      <c r="K28" s="5"/>
      <c r="L28" s="5" t="s">
        <v>1</v>
      </c>
      <c r="M28" s="5"/>
      <c r="N28" s="11"/>
      <c r="O28" s="5"/>
      <c r="P28" s="36"/>
      <c r="Q28" s="5"/>
    </row>
    <row r="29" spans="1:17">
      <c r="A29" s="56" t="s">
        <v>195</v>
      </c>
      <c r="B29" s="45">
        <v>50</v>
      </c>
      <c r="C29" s="57" t="s">
        <v>172</v>
      </c>
      <c r="D29" s="9"/>
      <c r="E29" s="40" t="s">
        <v>180</v>
      </c>
      <c r="F29" s="40" t="s">
        <v>180</v>
      </c>
      <c r="G29" s="40" t="s">
        <v>180</v>
      </c>
      <c r="H29" s="40" t="s">
        <v>180</v>
      </c>
      <c r="I29" s="49" t="s">
        <v>196</v>
      </c>
      <c r="J29" s="33" t="s">
        <v>10</v>
      </c>
      <c r="K29" s="5"/>
      <c r="L29" s="5" t="s">
        <v>1</v>
      </c>
      <c r="M29" s="5"/>
      <c r="N29" s="11"/>
      <c r="O29" s="5"/>
      <c r="P29" s="36"/>
      <c r="Q29" s="5"/>
    </row>
    <row r="30" spans="1:17">
      <c r="A30" s="39" t="s">
        <v>197</v>
      </c>
      <c r="B30" s="45">
        <v>100</v>
      </c>
      <c r="C30" s="46" t="s">
        <v>164</v>
      </c>
      <c r="D30" s="9" t="s">
        <v>408</v>
      </c>
      <c r="E30" s="46" t="s">
        <v>164</v>
      </c>
      <c r="F30" s="60" t="s">
        <v>187</v>
      </c>
      <c r="G30" s="61" t="s">
        <v>188</v>
      </c>
      <c r="H30" s="57" t="s">
        <v>172</v>
      </c>
      <c r="I30" s="5" t="s">
        <v>137</v>
      </c>
      <c r="J30" s="48" t="s">
        <v>138</v>
      </c>
      <c r="K30" s="5"/>
      <c r="L30" s="5" t="s">
        <v>1</v>
      </c>
      <c r="M30" s="5"/>
      <c r="N30" s="11"/>
      <c r="O30" s="5"/>
      <c r="P30" s="36"/>
      <c r="Q30" s="5"/>
    </row>
    <row r="31" spans="1:17">
      <c r="A31" s="39" t="s">
        <v>139</v>
      </c>
      <c r="B31" s="45">
        <v>120</v>
      </c>
      <c r="C31" s="46" t="s">
        <v>164</v>
      </c>
      <c r="D31" s="9" t="s">
        <v>408</v>
      </c>
      <c r="E31" s="40" t="s">
        <v>180</v>
      </c>
      <c r="F31" s="60" t="s">
        <v>187</v>
      </c>
      <c r="G31" s="61" t="s">
        <v>188</v>
      </c>
      <c r="H31" s="57" t="s">
        <v>172</v>
      </c>
      <c r="I31" s="5" t="s">
        <v>140</v>
      </c>
      <c r="J31" s="48" t="s">
        <v>141</v>
      </c>
      <c r="K31" s="5"/>
      <c r="L31" s="5" t="s">
        <v>1</v>
      </c>
      <c r="M31" s="5"/>
      <c r="N31" s="11"/>
      <c r="O31" s="5"/>
      <c r="P31" s="36"/>
      <c r="Q31" s="5"/>
    </row>
    <row r="32" spans="1:17">
      <c r="A32" s="39" t="s">
        <v>415</v>
      </c>
      <c r="B32" s="45">
        <v>700</v>
      </c>
      <c r="C32" s="57" t="s">
        <v>172</v>
      </c>
      <c r="D32" s="9"/>
      <c r="E32" s="57" t="s">
        <v>172</v>
      </c>
      <c r="F32" s="57" t="s">
        <v>172</v>
      </c>
      <c r="G32" s="57" t="s">
        <v>172</v>
      </c>
      <c r="H32" s="57" t="s">
        <v>172</v>
      </c>
      <c r="I32" s="49" t="s">
        <v>198</v>
      </c>
      <c r="J32" s="33" t="s">
        <v>143</v>
      </c>
      <c r="K32" s="5"/>
      <c r="L32" s="5" t="s">
        <v>1</v>
      </c>
      <c r="M32" s="5"/>
      <c r="N32" s="8" t="s">
        <v>144</v>
      </c>
      <c r="O32" s="5"/>
      <c r="P32" s="36"/>
      <c r="Q32" s="5"/>
    </row>
    <row r="33" spans="1:17">
      <c r="A33" s="39" t="s">
        <v>145</v>
      </c>
      <c r="B33" s="45">
        <v>120</v>
      </c>
      <c r="C33" s="57" t="s">
        <v>172</v>
      </c>
      <c r="D33" s="9"/>
      <c r="E33" s="40" t="s">
        <v>180</v>
      </c>
      <c r="F33" s="40" t="s">
        <v>180</v>
      </c>
      <c r="G33" s="40" t="s">
        <v>180</v>
      </c>
      <c r="H33" s="57" t="s">
        <v>172</v>
      </c>
      <c r="I33" s="49" t="s">
        <v>199</v>
      </c>
      <c r="J33" s="33" t="s">
        <v>146</v>
      </c>
      <c r="K33" s="5"/>
      <c r="L33" s="5" t="s">
        <v>1</v>
      </c>
      <c r="M33" s="5"/>
      <c r="N33" s="11"/>
      <c r="O33" s="5"/>
      <c r="P33" s="36"/>
      <c r="Q33" s="5"/>
    </row>
    <row r="34" spans="1:17">
      <c r="A34" s="39" t="s">
        <v>416</v>
      </c>
      <c r="B34" s="193"/>
      <c r="C34" s="49"/>
      <c r="D34" s="49"/>
      <c r="E34" s="49"/>
      <c r="F34" s="49"/>
      <c r="G34" s="49"/>
      <c r="H34" s="49"/>
      <c r="I34" s="49"/>
      <c r="J34" s="48"/>
      <c r="K34" s="5"/>
      <c r="L34" s="5"/>
      <c r="M34" s="5"/>
      <c r="N34" s="11"/>
      <c r="O34" s="5"/>
      <c r="P34" s="34"/>
      <c r="Q34" s="6"/>
    </row>
    <row r="35" spans="1:17">
      <c r="A35" s="39" t="s">
        <v>147</v>
      </c>
      <c r="B35" s="45">
        <v>50</v>
      </c>
      <c r="C35" s="57" t="s">
        <v>172</v>
      </c>
      <c r="D35" s="9" t="s">
        <v>409</v>
      </c>
      <c r="E35" s="40" t="s">
        <v>180</v>
      </c>
      <c r="F35" s="40" t="s">
        <v>180</v>
      </c>
      <c r="G35" s="40" t="s">
        <v>180</v>
      </c>
      <c r="H35" s="57" t="s">
        <v>172</v>
      </c>
      <c r="I35" s="49" t="s">
        <v>67</v>
      </c>
      <c r="J35" s="13" t="s">
        <v>1</v>
      </c>
      <c r="K35" s="5"/>
      <c r="L35" s="5" t="s">
        <v>148</v>
      </c>
      <c r="M35" s="5"/>
      <c r="N35" s="11"/>
      <c r="O35" s="5"/>
      <c r="P35" s="34" t="s">
        <v>67</v>
      </c>
      <c r="Q35" s="6" t="s">
        <v>10</v>
      </c>
    </row>
    <row r="36" spans="1:17">
      <c r="A36" s="39" t="s">
        <v>200</v>
      </c>
      <c r="B36" s="45">
        <v>250</v>
      </c>
      <c r="C36" s="60" t="s">
        <v>48</v>
      </c>
      <c r="D36" s="9" t="s">
        <v>187</v>
      </c>
      <c r="E36" s="60" t="s">
        <v>187</v>
      </c>
      <c r="F36" s="60" t="s">
        <v>187</v>
      </c>
      <c r="G36" s="61" t="s">
        <v>188</v>
      </c>
      <c r="H36" s="61" t="s">
        <v>188</v>
      </c>
      <c r="I36" s="5" t="s">
        <v>149</v>
      </c>
      <c r="J36" s="33" t="s">
        <v>150</v>
      </c>
      <c r="K36" s="5"/>
      <c r="L36" s="5" t="s">
        <v>1</v>
      </c>
      <c r="M36" s="5" t="s">
        <v>134</v>
      </c>
      <c r="N36" s="49" t="s">
        <v>151</v>
      </c>
      <c r="O36" s="5"/>
      <c r="P36" s="5" t="s">
        <v>152</v>
      </c>
      <c r="Q36" s="5"/>
    </row>
    <row r="37" spans="1:17" ht="14">
      <c r="A37" s="32" t="s">
        <v>153</v>
      </c>
      <c r="B37" s="45">
        <v>50</v>
      </c>
      <c r="C37" s="57" t="s">
        <v>172</v>
      </c>
      <c r="D37" s="9"/>
      <c r="E37" s="40" t="s">
        <v>180</v>
      </c>
      <c r="F37" s="47" t="s">
        <v>49</v>
      </c>
      <c r="G37" s="47" t="s">
        <v>49</v>
      </c>
      <c r="H37" s="57" t="s">
        <v>172</v>
      </c>
      <c r="I37" s="49" t="s">
        <v>67</v>
      </c>
      <c r="J37" s="13"/>
      <c r="K37" s="5"/>
      <c r="L37" s="5"/>
      <c r="M37" s="5"/>
      <c r="N37" s="5"/>
      <c r="O37" s="5"/>
      <c r="P37" s="36"/>
      <c r="Q37" s="5"/>
    </row>
    <row r="38" spans="1:17" ht="25.5">
      <c r="A38" s="32" t="s">
        <v>154</v>
      </c>
      <c r="B38" s="45">
        <v>50</v>
      </c>
      <c r="C38" s="57" t="s">
        <v>172</v>
      </c>
      <c r="D38" s="9"/>
      <c r="E38" s="40" t="s">
        <v>180</v>
      </c>
      <c r="F38" s="47" t="s">
        <v>49</v>
      </c>
      <c r="G38" s="47" t="s">
        <v>49</v>
      </c>
      <c r="H38" s="57" t="s">
        <v>172</v>
      </c>
      <c r="I38" s="49" t="s">
        <v>67</v>
      </c>
      <c r="J38" s="33" t="s">
        <v>155</v>
      </c>
      <c r="K38" s="5"/>
      <c r="L38" s="5" t="s">
        <v>1</v>
      </c>
      <c r="M38" s="5"/>
      <c r="N38" s="11"/>
      <c r="O38" s="5"/>
      <c r="P38" s="36"/>
      <c r="Q38" s="5"/>
    </row>
    <row r="39" spans="1:17" ht="12.5">
      <c r="B39" s="194" t="s">
        <v>202</v>
      </c>
      <c r="C39" s="2" t="s">
        <v>417</v>
      </c>
      <c r="J39" s="1"/>
    </row>
    <row r="40" spans="1:17" ht="12.5">
      <c r="A40" s="65"/>
      <c r="B40" s="2">
        <f>SUM(B2:B39)</f>
        <v>19950</v>
      </c>
      <c r="C40" s="2">
        <f>B40/8</f>
        <v>2493.75</v>
      </c>
      <c r="J40" s="1"/>
    </row>
    <row r="41" spans="1:17" ht="12.5">
      <c r="B41" s="66" t="s">
        <v>418</v>
      </c>
      <c r="C41" s="195" t="s">
        <v>204</v>
      </c>
      <c r="D41" s="195" t="s">
        <v>205</v>
      </c>
      <c r="J41" s="1"/>
    </row>
    <row r="42" spans="1:17" ht="12.5">
      <c r="A42" s="2" t="s">
        <v>164</v>
      </c>
      <c r="B42" s="2">
        <f ca="1">SUMIF(E4:E38, "Шокуров Саша", B4)</f>
        <v>2800</v>
      </c>
      <c r="C42" s="196">
        <f ca="1">SUMIF(G4:G38, "Шокуров Саша", B4)</f>
        <v>2700</v>
      </c>
      <c r="D42" s="196">
        <f ca="1">SUMIF(H4:H38, "Шокуров Саша", B4)</f>
        <v>2700</v>
      </c>
      <c r="J42" s="1"/>
    </row>
    <row r="43" spans="1:17" ht="12.5">
      <c r="A43" s="2" t="s">
        <v>168</v>
      </c>
      <c r="B43" s="2">
        <f ca="1">SUMIF(E4:E38, "Кочкурова Юля", B4)</f>
        <v>2400</v>
      </c>
      <c r="C43" s="196">
        <f ca="1">SUMIF(G4:G38, "Кочкурова Юля", B4)</f>
        <v>2700</v>
      </c>
      <c r="D43" s="196">
        <f ca="1">SUMIF(H4:H38, "Кочкурова Юля", B4)</f>
        <v>2300</v>
      </c>
      <c r="J43" s="1"/>
    </row>
    <row r="44" spans="1:17" ht="12.5">
      <c r="A44" s="2" t="s">
        <v>174</v>
      </c>
      <c r="B44" s="2">
        <f ca="1">SUMIF(E4:E38, "Забровская Вика", B4)</f>
        <v>2300</v>
      </c>
      <c r="C44" s="196">
        <f ca="1">SUMIF(G4:G38, "Забровская Вика", B4)</f>
        <v>2700</v>
      </c>
      <c r="D44" s="196">
        <f ca="1">SUMIF(H4:H38, "Забровская Вика", B4)</f>
        <v>2300</v>
      </c>
      <c r="J44" s="1"/>
    </row>
    <row r="45" spans="1:17" ht="12.5">
      <c r="A45" s="2" t="s">
        <v>172</v>
      </c>
      <c r="B45" s="2">
        <f ca="1">SUMIF(E4:E38, "Парамошин Дима", B4)</f>
        <v>2530</v>
      </c>
      <c r="C45" s="196">
        <f ca="1">SUMIF(G4:G38, "Парамошин Дима", B4)</f>
        <v>2700</v>
      </c>
      <c r="D45" s="196">
        <f ca="1">SUMIF(H4:H38, "Парамошин Дима", B4)</f>
        <v>1890</v>
      </c>
      <c r="J45" s="1"/>
    </row>
    <row r="46" spans="1:17" ht="12.5">
      <c r="A46" s="2" t="s">
        <v>187</v>
      </c>
      <c r="B46" s="2">
        <f ca="1">SUMIF(E4:E38, "Недбайло Артем", B4)</f>
        <v>2560</v>
      </c>
      <c r="C46" s="196">
        <f ca="1">SUMIF(G4:G38, "Недбайло Артем", B4)</f>
        <v>0</v>
      </c>
      <c r="D46" s="196">
        <f ca="1">SUMIF(H4:H38, "Недбайло Артем", B4)</f>
        <v>0</v>
      </c>
      <c r="J46" s="1"/>
    </row>
    <row r="47" spans="1:17" ht="12.5">
      <c r="A47" s="2" t="s">
        <v>188</v>
      </c>
      <c r="B47" s="2">
        <f ca="1">SUMIF(E4:E38, "Романов Саша", B4)</f>
        <v>2550</v>
      </c>
      <c r="C47" s="196">
        <f ca="1">SUMIF(G4:G38, "Романов Саша", B4)</f>
        <v>2880</v>
      </c>
      <c r="D47" s="196">
        <f ca="1">SUMIF(H4:H38, "Романов Саша", B4)</f>
        <v>2290</v>
      </c>
      <c r="J47" s="1"/>
    </row>
    <row r="48" spans="1:17" ht="12.5">
      <c r="A48" s="2" t="s">
        <v>180</v>
      </c>
      <c r="B48" s="2">
        <f ca="1">SUMIF(E4:E38, "Митревска Магда", B4)</f>
        <v>2140</v>
      </c>
      <c r="C48" s="196">
        <f ca="1">SUMIF(G4:G38, "Митревска Магда", B4)</f>
        <v>2520</v>
      </c>
      <c r="D48" s="196">
        <f ca="1">SUMIF(H4:H38, "Митревска Магда", B4)</f>
        <v>2420</v>
      </c>
      <c r="J48" s="1"/>
    </row>
    <row r="49" spans="1:10" ht="12.5">
      <c r="A49" s="2" t="s">
        <v>170</v>
      </c>
      <c r="B49" s="2">
        <f ca="1">SUMIF(E4:E38, "Шестакова Света", B4)</f>
        <v>0</v>
      </c>
      <c r="C49" s="196">
        <f ca="1">SUMIF(G4:G38, "Шестакова Света", B4)</f>
        <v>0</v>
      </c>
      <c r="D49" s="196">
        <f ca="1">SUMIF(H4:H38, "Шестакова Света", B4)</f>
        <v>2400</v>
      </c>
      <c r="J49" s="1"/>
    </row>
    <row r="50" spans="1:10" ht="12.5">
      <c r="A50" s="2" t="s">
        <v>49</v>
      </c>
      <c r="B50" s="2">
        <f ca="1">SUMIF(E4:E38, "Симутин Сергей", B4)</f>
        <v>2670</v>
      </c>
      <c r="C50" s="196">
        <f ca="1">SUMIF(G4:G38, "Симутин Сергей", B4)</f>
        <v>2770</v>
      </c>
      <c r="D50" s="196">
        <f ca="1">SUMIF(H4:H38, "Симутин Сергей", B4)</f>
        <v>2670</v>
      </c>
      <c r="J50" s="1"/>
    </row>
    <row r="51" spans="1:10" ht="12.5">
      <c r="B51" s="2">
        <f ca="1">SUM(B42:B50)</f>
        <v>19950</v>
      </c>
      <c r="C51" s="196">
        <f t="shared" ref="C51:D51" ca="1" si="0">SUM(C42:C50)</f>
        <v>18970</v>
      </c>
      <c r="D51" s="196">
        <f t="shared" ca="1" si="0"/>
        <v>18970</v>
      </c>
      <c r="J51" s="1"/>
    </row>
  </sheetData>
  <phoneticPr fontId="2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AA1008"/>
  <sheetViews>
    <sheetView workbookViewId="0"/>
  </sheetViews>
  <sheetFormatPr defaultColWidth="12.6328125" defaultRowHeight="15.75" customHeight="1"/>
  <cols>
    <col min="1" max="1" width="18.453125" customWidth="1"/>
    <col min="4" max="4" width="17.26953125" customWidth="1"/>
  </cols>
  <sheetData>
    <row r="1" spans="1:27" ht="15.75" customHeight="1">
      <c r="A1" s="197"/>
      <c r="B1" s="198"/>
      <c r="C1" s="198"/>
      <c r="D1" s="19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</row>
    <row r="2" spans="1:27" ht="15.75" customHeight="1">
      <c r="A2" s="137"/>
      <c r="B2" s="301"/>
      <c r="C2" s="278"/>
      <c r="D2" s="20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15.75" customHeight="1">
      <c r="A3" s="137"/>
      <c r="B3" s="201" t="s">
        <v>303</v>
      </c>
      <c r="C3" s="201" t="s">
        <v>304</v>
      </c>
      <c r="D3" s="201" t="s">
        <v>335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27" ht="15.75" customHeight="1">
      <c r="A4" s="202" t="s">
        <v>305</v>
      </c>
      <c r="B4" s="302" t="s">
        <v>419</v>
      </c>
      <c r="C4" s="278"/>
      <c r="D4" s="203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</row>
    <row r="5" spans="1:27" ht="15.75" customHeight="1">
      <c r="A5" s="204" t="s">
        <v>306</v>
      </c>
      <c r="B5" s="205">
        <v>40</v>
      </c>
      <c r="C5" s="206">
        <f t="shared" ref="C5:C8" si="0">B5*4</f>
        <v>160</v>
      </c>
      <c r="D5" s="140" t="s">
        <v>187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</row>
    <row r="6" spans="1:27" ht="15.75" customHeight="1">
      <c r="A6" s="204" t="s">
        <v>338</v>
      </c>
      <c r="B6" s="205">
        <v>40</v>
      </c>
      <c r="C6" s="206">
        <f t="shared" si="0"/>
        <v>160</v>
      </c>
      <c r="D6" s="140" t="s">
        <v>174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</row>
    <row r="7" spans="1:27" ht="15.75" customHeight="1">
      <c r="A7" s="204" t="s">
        <v>315</v>
      </c>
      <c r="B7" s="205">
        <v>30</v>
      </c>
      <c r="C7" s="206">
        <f t="shared" si="0"/>
        <v>120</v>
      </c>
      <c r="D7" s="140" t="s">
        <v>180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</row>
    <row r="8" spans="1:27" ht="15.75" customHeight="1">
      <c r="A8" s="204" t="s">
        <v>420</v>
      </c>
      <c r="B8" s="205">
        <v>25</v>
      </c>
      <c r="C8" s="206">
        <f t="shared" si="0"/>
        <v>100</v>
      </c>
      <c r="D8" s="140" t="s">
        <v>188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</row>
    <row r="9" spans="1:27" ht="15.75" customHeight="1">
      <c r="A9" s="207"/>
      <c r="B9" s="208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</row>
    <row r="10" spans="1:27" ht="15.75" customHeight="1">
      <c r="A10" s="209" t="s">
        <v>311</v>
      </c>
      <c r="B10" s="303" t="s">
        <v>421</v>
      </c>
      <c r="C10" s="278"/>
      <c r="D10" s="21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</row>
    <row r="11" spans="1:27" ht="15.75" customHeight="1">
      <c r="A11" s="204" t="s">
        <v>422</v>
      </c>
      <c r="B11" s="205">
        <v>60</v>
      </c>
      <c r="C11" s="206">
        <f t="shared" ref="C11:C18" si="1">B11*4</f>
        <v>240</v>
      </c>
      <c r="D11" s="140" t="s">
        <v>174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</row>
    <row r="12" spans="1:27" ht="15.75" customHeight="1">
      <c r="A12" s="204" t="s">
        <v>423</v>
      </c>
      <c r="B12" s="205">
        <v>90</v>
      </c>
      <c r="C12" s="206">
        <f t="shared" si="1"/>
        <v>360</v>
      </c>
      <c r="D12" s="140" t="s">
        <v>187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</row>
    <row r="13" spans="1:27" ht="15.75" customHeight="1">
      <c r="A13" s="204" t="s">
        <v>308</v>
      </c>
      <c r="B13" s="205">
        <v>20</v>
      </c>
      <c r="C13" s="206">
        <f t="shared" si="1"/>
        <v>80</v>
      </c>
      <c r="D13" s="140" t="s">
        <v>174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</row>
    <row r="14" spans="1:27" ht="15.75" customHeight="1">
      <c r="A14" s="204" t="s">
        <v>338</v>
      </c>
      <c r="B14" s="205">
        <v>30</v>
      </c>
      <c r="C14" s="206">
        <f t="shared" si="1"/>
        <v>120</v>
      </c>
      <c r="D14" s="140" t="s">
        <v>187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</row>
    <row r="15" spans="1:27" ht="15.75" customHeight="1">
      <c r="A15" s="204" t="s">
        <v>342</v>
      </c>
      <c r="B15" s="205">
        <v>5</v>
      </c>
      <c r="C15" s="206">
        <f t="shared" si="1"/>
        <v>20</v>
      </c>
      <c r="D15" s="140" t="s">
        <v>174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</row>
    <row r="16" spans="1:27" ht="15.75" customHeight="1">
      <c r="A16" s="204" t="s">
        <v>316</v>
      </c>
      <c r="B16" s="205">
        <v>3</v>
      </c>
      <c r="C16" s="206">
        <f t="shared" si="1"/>
        <v>12</v>
      </c>
      <c r="D16" s="140" t="s">
        <v>180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</row>
    <row r="17" spans="1:27" ht="15.75" customHeight="1">
      <c r="A17" s="204" t="s">
        <v>317</v>
      </c>
      <c r="B17" s="205">
        <v>15</v>
      </c>
      <c r="C17" s="206">
        <f t="shared" si="1"/>
        <v>60</v>
      </c>
      <c r="D17" s="140" t="s">
        <v>174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</row>
    <row r="18" spans="1:27" ht="15.75" customHeight="1">
      <c r="A18" s="204" t="s">
        <v>424</v>
      </c>
      <c r="B18" s="205">
        <v>40</v>
      </c>
      <c r="C18" s="206">
        <f t="shared" si="1"/>
        <v>160</v>
      </c>
      <c r="D18" s="140" t="s">
        <v>188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</row>
    <row r="19" spans="1:27" ht="15.75" customHeight="1">
      <c r="A19" s="211"/>
      <c r="B19" s="158"/>
      <c r="C19" s="157"/>
      <c r="D19" s="157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</row>
    <row r="20" spans="1:27" ht="15.75" customHeight="1">
      <c r="A20" s="212" t="s">
        <v>321</v>
      </c>
      <c r="B20" s="304" t="s">
        <v>425</v>
      </c>
      <c r="C20" s="305"/>
      <c r="D20" s="213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</row>
    <row r="21" spans="1:27" ht="15.75" customHeight="1">
      <c r="A21" s="214" t="s">
        <v>322</v>
      </c>
      <c r="B21" s="215">
        <v>60</v>
      </c>
      <c r="C21" s="206">
        <f t="shared" ref="C21:C25" si="2">B21*4</f>
        <v>240</v>
      </c>
      <c r="D21" s="140" t="s">
        <v>188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</row>
    <row r="22" spans="1:27" ht="15.75" customHeight="1">
      <c r="A22" s="214" t="s">
        <v>323</v>
      </c>
      <c r="B22" s="215">
        <v>40</v>
      </c>
      <c r="C22" s="206">
        <f t="shared" si="2"/>
        <v>160</v>
      </c>
      <c r="D22" s="140" t="s">
        <v>180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</row>
    <row r="23" spans="1:27" ht="15.75" customHeight="1">
      <c r="A23" s="214" t="s">
        <v>426</v>
      </c>
      <c r="B23" s="215">
        <v>30</v>
      </c>
      <c r="C23" s="206">
        <f t="shared" si="2"/>
        <v>120</v>
      </c>
      <c r="D23" s="140" t="s">
        <v>180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</row>
    <row r="24" spans="1:27" ht="15.75" customHeight="1">
      <c r="A24" s="216" t="s">
        <v>316</v>
      </c>
      <c r="B24" s="215">
        <v>3</v>
      </c>
      <c r="C24" s="206">
        <f t="shared" si="2"/>
        <v>12</v>
      </c>
      <c r="D24" s="140" t="s">
        <v>180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</row>
    <row r="25" spans="1:27" ht="15.75" customHeight="1">
      <c r="A25" s="216" t="s">
        <v>317</v>
      </c>
      <c r="B25" s="215">
        <v>15</v>
      </c>
      <c r="C25" s="206">
        <f t="shared" si="2"/>
        <v>60</v>
      </c>
      <c r="D25" s="140" t="s">
        <v>174</v>
      </c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</row>
    <row r="26" spans="1:27" ht="15.75" customHeight="1">
      <c r="A26" s="217" t="s">
        <v>327</v>
      </c>
      <c r="B26" s="215">
        <v>5</v>
      </c>
      <c r="C26" s="206">
        <f t="shared" ref="C26:C27" si="3">B26*3</f>
        <v>15</v>
      </c>
      <c r="D26" s="140" t="s">
        <v>187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</row>
    <row r="27" spans="1:27" ht="15.75" customHeight="1">
      <c r="A27" s="218" t="s">
        <v>427</v>
      </c>
      <c r="B27" s="219">
        <v>5</v>
      </c>
      <c r="C27" s="206">
        <f t="shared" si="3"/>
        <v>15</v>
      </c>
      <c r="D27" s="140" t="s">
        <v>187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</row>
    <row r="28" spans="1:27" ht="15.75" customHeight="1">
      <c r="A28" s="218" t="s">
        <v>428</v>
      </c>
      <c r="B28" s="219">
        <v>25</v>
      </c>
      <c r="C28" s="206">
        <f>B28*4</f>
        <v>100</v>
      </c>
      <c r="D28" s="140" t="s">
        <v>180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</row>
    <row r="29" spans="1:27" ht="15.75" customHeight="1">
      <c r="A29" s="211"/>
      <c r="B29" s="158"/>
      <c r="C29" s="157"/>
      <c r="D29" s="157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</row>
    <row r="30" spans="1:27" ht="15.75" customHeight="1">
      <c r="A30" s="220" t="s">
        <v>305</v>
      </c>
      <c r="B30" s="302" t="s">
        <v>429</v>
      </c>
      <c r="C30" s="278"/>
      <c r="D30" s="203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</row>
    <row r="31" spans="1:27" ht="15.75" customHeight="1">
      <c r="A31" s="204" t="s">
        <v>306</v>
      </c>
      <c r="B31" s="205">
        <v>40</v>
      </c>
      <c r="C31" s="206">
        <f t="shared" ref="C31:C34" si="4">B31*5</f>
        <v>200</v>
      </c>
      <c r="D31" s="140" t="s">
        <v>172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</row>
    <row r="32" spans="1:27" ht="15.75" customHeight="1">
      <c r="A32" s="204" t="s">
        <v>338</v>
      </c>
      <c r="B32" s="205">
        <v>40</v>
      </c>
      <c r="C32" s="206">
        <f t="shared" si="4"/>
        <v>200</v>
      </c>
      <c r="D32" s="140" t="s">
        <v>172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</row>
    <row r="33" spans="1:27" ht="15.75" customHeight="1">
      <c r="A33" s="204" t="s">
        <v>315</v>
      </c>
      <c r="B33" s="205">
        <v>25</v>
      </c>
      <c r="C33" s="206">
        <f t="shared" si="4"/>
        <v>125</v>
      </c>
      <c r="D33" s="140" t="s">
        <v>172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</row>
    <row r="34" spans="1:27" ht="15.75" customHeight="1">
      <c r="A34" s="204" t="s">
        <v>420</v>
      </c>
      <c r="B34" s="205">
        <v>25</v>
      </c>
      <c r="C34" s="206">
        <f t="shared" si="4"/>
        <v>125</v>
      </c>
      <c r="D34" s="140" t="s">
        <v>188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</row>
    <row r="35" spans="1:27" ht="15.75" customHeight="1">
      <c r="A35" s="157"/>
      <c r="B35" s="158"/>
      <c r="C35" s="140"/>
      <c r="D35" s="157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</row>
    <row r="36" spans="1:27" ht="15.75" customHeight="1">
      <c r="A36" s="157"/>
      <c r="B36" s="158"/>
      <c r="C36" s="157"/>
      <c r="D36" s="157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</row>
    <row r="37" spans="1:27" ht="12.5">
      <c r="A37" s="157" t="s">
        <v>430</v>
      </c>
      <c r="B37" s="158"/>
      <c r="C37" s="157"/>
      <c r="D37" s="157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</row>
    <row r="38" spans="1:27" ht="12.5">
      <c r="A38" s="157" t="s">
        <v>431</v>
      </c>
      <c r="B38" s="158"/>
      <c r="C38" s="157"/>
      <c r="D38" s="157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</row>
    <row r="39" spans="1:27" ht="12.5">
      <c r="A39" s="157" t="s">
        <v>432</v>
      </c>
      <c r="B39" s="158"/>
      <c r="C39" s="157"/>
      <c r="D39" s="157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</row>
    <row r="40" spans="1:27" ht="12.5">
      <c r="A40" s="157"/>
      <c r="B40" s="158"/>
      <c r="C40" s="157"/>
      <c r="D40" s="157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</row>
    <row r="41" spans="1:27" ht="12.5">
      <c r="A41" s="157"/>
      <c r="B41" s="158"/>
      <c r="C41" s="157"/>
      <c r="D41" s="157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</row>
    <row r="42" spans="1:27" ht="12.5">
      <c r="A42" s="157"/>
      <c r="B42" s="158"/>
      <c r="C42" s="157"/>
      <c r="D42" s="157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</row>
    <row r="43" spans="1:27" ht="12.5">
      <c r="A43" s="157"/>
      <c r="B43" s="158"/>
      <c r="C43" s="157"/>
      <c r="D43" s="157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</row>
    <row r="44" spans="1:27" ht="12.5">
      <c r="A44" s="157"/>
      <c r="B44" s="158"/>
      <c r="C44" s="157"/>
      <c r="D44" s="157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</row>
    <row r="45" spans="1:27" ht="12.5">
      <c r="A45" s="157"/>
      <c r="B45" s="158"/>
      <c r="C45" s="157"/>
      <c r="D45" s="157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</row>
    <row r="46" spans="1:27" ht="12.5">
      <c r="A46" s="157"/>
      <c r="B46" s="158"/>
      <c r="C46" s="157"/>
      <c r="D46" s="157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</row>
    <row r="47" spans="1:27" ht="12.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</row>
    <row r="48" spans="1:27" ht="12.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</row>
    <row r="49" spans="1:27" ht="12.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</row>
    <row r="50" spans="1:27" ht="12.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</row>
    <row r="51" spans="1:27" ht="12.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</row>
    <row r="52" spans="1:27" ht="12.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</row>
    <row r="53" spans="1:27" ht="12.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</row>
    <row r="54" spans="1:27" ht="12.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</row>
    <row r="55" spans="1:27" ht="12.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</row>
    <row r="56" spans="1:27" ht="12.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</row>
    <row r="57" spans="1:27" ht="12.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</row>
    <row r="58" spans="1:27" ht="12.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</row>
    <row r="59" spans="1:27" ht="12.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</row>
    <row r="60" spans="1:27" ht="12.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</row>
    <row r="61" spans="1:27" ht="12.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</row>
    <row r="62" spans="1:27" ht="12.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</row>
    <row r="63" spans="1:27" ht="12.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</row>
    <row r="64" spans="1:27" ht="12.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</row>
    <row r="65" spans="1:27" ht="12.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</row>
    <row r="66" spans="1:27" ht="12.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</row>
    <row r="67" spans="1:27" ht="12.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</row>
    <row r="68" spans="1:27" ht="12.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</row>
    <row r="69" spans="1:27" ht="12.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</row>
    <row r="70" spans="1:27" ht="12.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</row>
    <row r="71" spans="1:27" ht="12.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</row>
    <row r="72" spans="1:27" ht="12.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</row>
    <row r="73" spans="1:27" ht="12.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</row>
    <row r="74" spans="1:27" ht="12.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</row>
    <row r="75" spans="1:27" ht="12.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</row>
    <row r="76" spans="1:27" ht="12.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</row>
    <row r="77" spans="1:27" ht="12.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</row>
    <row r="78" spans="1:27" ht="12.5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</row>
    <row r="79" spans="1:27" ht="12.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</row>
    <row r="80" spans="1:27" ht="12.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</row>
    <row r="81" spans="1:27" ht="12.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</row>
    <row r="82" spans="1:27" ht="12.5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</row>
    <row r="83" spans="1:27" ht="12.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</row>
    <row r="84" spans="1:27" ht="12.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</row>
    <row r="85" spans="1:27" ht="12.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</row>
    <row r="86" spans="1:27" ht="12.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</row>
    <row r="87" spans="1:27" ht="12.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</row>
    <row r="88" spans="1:27" ht="12.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</row>
    <row r="89" spans="1:27" ht="12.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</row>
    <row r="90" spans="1:27" ht="12.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</row>
    <row r="91" spans="1:27" ht="12.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</row>
    <row r="92" spans="1:27" ht="12.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</row>
    <row r="93" spans="1:27" ht="12.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</row>
    <row r="94" spans="1:27" ht="12.5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</row>
    <row r="95" spans="1:27" ht="12.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</row>
    <row r="96" spans="1:27" ht="12.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</row>
    <row r="97" spans="1:27" ht="12.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</row>
    <row r="98" spans="1:27" ht="12.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</row>
    <row r="99" spans="1:27" ht="12.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</row>
    <row r="100" spans="1:27" ht="12.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</row>
    <row r="101" spans="1:27" ht="12.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</row>
    <row r="102" spans="1:27" ht="12.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</row>
    <row r="103" spans="1:27" ht="12.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</row>
    <row r="104" spans="1:27" ht="12.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</row>
    <row r="105" spans="1:27" ht="12.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</row>
    <row r="106" spans="1:27" ht="12.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</row>
    <row r="107" spans="1:27" ht="12.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</row>
    <row r="108" spans="1:27" ht="12.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</row>
    <row r="109" spans="1:27" ht="12.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</row>
    <row r="110" spans="1:27" ht="12.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</row>
    <row r="111" spans="1:27" ht="12.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</row>
    <row r="112" spans="1:27" ht="12.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</row>
    <row r="113" spans="1:27" ht="12.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</row>
    <row r="114" spans="1:27" ht="12.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</row>
    <row r="115" spans="1:27" ht="12.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</row>
    <row r="116" spans="1:27" ht="12.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</row>
    <row r="117" spans="1:27" ht="12.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</row>
    <row r="118" spans="1:27" ht="12.5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</row>
    <row r="119" spans="1:27" ht="12.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</row>
    <row r="120" spans="1:27" ht="12.5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</row>
    <row r="121" spans="1:27" ht="12.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</row>
    <row r="122" spans="1:27" ht="12.5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</row>
    <row r="123" spans="1:27" ht="12.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</row>
    <row r="124" spans="1:27" ht="12.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</row>
    <row r="125" spans="1:27" ht="12.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</row>
    <row r="126" spans="1:27" ht="12.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</row>
    <row r="127" spans="1:27" ht="12.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</row>
    <row r="128" spans="1:27" ht="12.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</row>
    <row r="129" spans="1:27" ht="12.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</row>
    <row r="130" spans="1:27" ht="12.5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</row>
    <row r="131" spans="1:27" ht="12.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</row>
    <row r="132" spans="1:27" ht="12.5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</row>
    <row r="133" spans="1:27" ht="12.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</row>
    <row r="134" spans="1:27" ht="12.5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</row>
    <row r="135" spans="1:27" ht="12.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</row>
    <row r="136" spans="1:27" ht="12.5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</row>
    <row r="137" spans="1:27" ht="12.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</row>
    <row r="138" spans="1:27" ht="12.5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</row>
    <row r="139" spans="1:27" ht="12.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</row>
    <row r="140" spans="1:27" ht="12.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</row>
    <row r="141" spans="1:27" ht="12.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</row>
    <row r="142" spans="1:27" ht="12.5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</row>
    <row r="143" spans="1:27" ht="12.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</row>
    <row r="144" spans="1:27" ht="12.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</row>
    <row r="145" spans="1:27" ht="12.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</row>
    <row r="146" spans="1:27" ht="12.5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</row>
    <row r="147" spans="1:27" ht="12.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</row>
    <row r="148" spans="1:27" ht="12.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</row>
    <row r="149" spans="1:27" ht="12.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</row>
    <row r="150" spans="1:27" ht="12.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</row>
    <row r="151" spans="1:27" ht="12.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</row>
    <row r="152" spans="1:27" ht="12.5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</row>
    <row r="153" spans="1:27" ht="12.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</row>
    <row r="154" spans="1:27" ht="12.5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</row>
    <row r="155" spans="1:27" ht="12.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</row>
    <row r="156" spans="1:27" ht="12.5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</row>
    <row r="157" spans="1:27" ht="12.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</row>
    <row r="158" spans="1:27" ht="12.5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</row>
    <row r="159" spans="1:27" ht="12.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</row>
    <row r="160" spans="1:27" ht="12.5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</row>
    <row r="161" spans="1:27" ht="12.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</row>
    <row r="162" spans="1:27" ht="12.5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</row>
    <row r="163" spans="1:27" ht="12.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</row>
    <row r="164" spans="1:27" ht="12.5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</row>
    <row r="165" spans="1:27" ht="12.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</row>
    <row r="166" spans="1:27" ht="12.5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</row>
    <row r="167" spans="1:27" ht="12.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</row>
    <row r="168" spans="1:27" ht="12.5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</row>
    <row r="169" spans="1:27" ht="12.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</row>
    <row r="170" spans="1:27" ht="12.5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</row>
    <row r="171" spans="1:27" ht="12.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</row>
    <row r="172" spans="1:27" ht="12.5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</row>
    <row r="173" spans="1:27" ht="12.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</row>
    <row r="174" spans="1:27" ht="12.5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</row>
    <row r="175" spans="1:27" ht="12.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</row>
    <row r="176" spans="1:27" ht="12.5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</row>
    <row r="177" spans="1:27" ht="12.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</row>
    <row r="178" spans="1:27" ht="12.5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</row>
    <row r="179" spans="1:27" ht="12.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</row>
    <row r="180" spans="1:27" ht="12.5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</row>
    <row r="181" spans="1:27" ht="12.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</row>
    <row r="182" spans="1:27" ht="12.5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</row>
    <row r="183" spans="1:27" ht="12.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</row>
    <row r="184" spans="1:27" ht="12.5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</row>
    <row r="185" spans="1:27" ht="12.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</row>
    <row r="186" spans="1:27" ht="12.5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</row>
    <row r="187" spans="1:27" ht="12.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</row>
    <row r="188" spans="1:27" ht="12.5">
      <c r="A188" s="140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</row>
    <row r="189" spans="1:27" ht="12.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</row>
    <row r="190" spans="1:27" ht="12.5">
      <c r="A190" s="140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</row>
    <row r="191" spans="1:27" ht="12.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</row>
    <row r="192" spans="1:27" ht="12.5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</row>
    <row r="193" spans="1:27" ht="12.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</row>
    <row r="194" spans="1:27" ht="12.5">
      <c r="A194" s="140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</row>
    <row r="195" spans="1:27" ht="12.5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</row>
    <row r="196" spans="1:27" ht="12.5">
      <c r="A196" s="140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</row>
    <row r="197" spans="1:27" ht="12.5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</row>
    <row r="198" spans="1:27" ht="12.5">
      <c r="A198" s="140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</row>
    <row r="199" spans="1:27" ht="12.5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</row>
    <row r="200" spans="1:27" ht="12.5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</row>
    <row r="201" spans="1:27" ht="12.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</row>
    <row r="202" spans="1:27" ht="12.5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</row>
    <row r="203" spans="1:27" ht="12.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</row>
    <row r="204" spans="1:27" ht="12.5">
      <c r="A204" s="140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</row>
    <row r="205" spans="1:27" ht="12.5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</row>
    <row r="206" spans="1:27" ht="12.5">
      <c r="A206" s="140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</row>
    <row r="207" spans="1:27" ht="12.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</row>
    <row r="208" spans="1:27" ht="12.5">
      <c r="A208" s="140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</row>
    <row r="209" spans="1:27" ht="12.5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</row>
    <row r="210" spans="1:27" ht="12.5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</row>
    <row r="211" spans="1:27" ht="12.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</row>
    <row r="212" spans="1:27" ht="12.5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</row>
    <row r="213" spans="1:27" ht="12.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</row>
    <row r="214" spans="1:27" ht="12.5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</row>
    <row r="215" spans="1:27" ht="12.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</row>
    <row r="216" spans="1:27" ht="12.5">
      <c r="A216" s="140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</row>
    <row r="217" spans="1:27" ht="12.5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</row>
    <row r="218" spans="1:27" ht="12.5">
      <c r="A218" s="140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</row>
    <row r="219" spans="1:27" ht="12.5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</row>
    <row r="220" spans="1:27" ht="12.5">
      <c r="A220" s="140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</row>
    <row r="221" spans="1:27" ht="12.5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</row>
    <row r="222" spans="1:27" ht="12.5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</row>
    <row r="223" spans="1:27" ht="12.5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</row>
    <row r="224" spans="1:27" ht="12.5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</row>
    <row r="225" spans="1:27" ht="12.5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</row>
    <row r="226" spans="1:27" ht="12.5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</row>
    <row r="227" spans="1:27" ht="12.5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</row>
    <row r="228" spans="1:27" ht="12.5">
      <c r="A228" s="140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</row>
    <row r="229" spans="1:27" ht="12.5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</row>
    <row r="230" spans="1:27" ht="12.5">
      <c r="A230" s="14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</row>
    <row r="231" spans="1:27" ht="12.5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</row>
    <row r="232" spans="1:27" ht="12.5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</row>
    <row r="233" spans="1:27" ht="12.5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</row>
    <row r="234" spans="1:27" ht="12.5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</row>
    <row r="235" spans="1:27" ht="12.5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</row>
    <row r="236" spans="1:27" ht="12.5">
      <c r="A236" s="140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</row>
    <row r="237" spans="1:27" ht="12.5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</row>
    <row r="238" spans="1:27" ht="12.5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</row>
    <row r="239" spans="1:27" ht="12.5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</row>
    <row r="240" spans="1:27" ht="12.5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</row>
    <row r="241" spans="1:27" ht="12.5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</row>
    <row r="242" spans="1:27" ht="12.5">
      <c r="A242" s="140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</row>
    <row r="243" spans="1:27" ht="12.5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</row>
    <row r="244" spans="1:27" ht="12.5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</row>
    <row r="245" spans="1:27" ht="12.5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</row>
    <row r="246" spans="1:27" ht="12.5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</row>
    <row r="247" spans="1:27" ht="12.5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</row>
    <row r="248" spans="1:27" ht="12.5">
      <c r="A248" s="140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</row>
    <row r="249" spans="1:27" ht="12.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</row>
    <row r="250" spans="1:27" ht="12.5">
      <c r="A250" s="140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</row>
    <row r="251" spans="1:27" ht="12.5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</row>
    <row r="252" spans="1:27" ht="12.5">
      <c r="A252" s="140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</row>
    <row r="253" spans="1:27" ht="12.5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</row>
    <row r="254" spans="1:27" ht="12.5">
      <c r="A254" s="140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</row>
    <row r="255" spans="1:27" ht="12.5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</row>
    <row r="256" spans="1:27" ht="12.5">
      <c r="A256" s="140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</row>
    <row r="257" spans="1:27" ht="12.5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</row>
    <row r="258" spans="1:27" ht="12.5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</row>
    <row r="259" spans="1:27" ht="12.5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</row>
    <row r="260" spans="1:27" ht="12.5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</row>
    <row r="261" spans="1:27" ht="12.5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</row>
    <row r="262" spans="1:27" ht="12.5">
      <c r="A262" s="140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</row>
    <row r="263" spans="1:27" ht="12.5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</row>
    <row r="264" spans="1:27" ht="12.5">
      <c r="A264" s="140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</row>
    <row r="265" spans="1:27" ht="12.5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</row>
    <row r="266" spans="1:27" ht="12.5">
      <c r="A266" s="140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</row>
    <row r="267" spans="1:27" ht="12.5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</row>
    <row r="268" spans="1:27" ht="12.5">
      <c r="A268" s="140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</row>
    <row r="269" spans="1:27" ht="12.5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</row>
    <row r="270" spans="1:27" ht="12.5">
      <c r="A270" s="140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</row>
    <row r="271" spans="1:27" ht="12.5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</row>
    <row r="272" spans="1:27" ht="12.5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</row>
    <row r="273" spans="1:27" ht="12.5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</row>
    <row r="274" spans="1:27" ht="12.5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</row>
    <row r="275" spans="1:27" ht="12.5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</row>
    <row r="276" spans="1:27" ht="12.5">
      <c r="A276" s="140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</row>
    <row r="277" spans="1:27" ht="12.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</row>
    <row r="278" spans="1:27" ht="12.5">
      <c r="A278" s="140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</row>
    <row r="279" spans="1:27" ht="12.5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</row>
    <row r="280" spans="1:27" ht="12.5">
      <c r="A280" s="140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</row>
    <row r="281" spans="1:27" ht="12.5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</row>
    <row r="282" spans="1:27" ht="12.5">
      <c r="A282" s="140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</row>
    <row r="283" spans="1:27" ht="12.5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</row>
    <row r="284" spans="1:27" ht="12.5">
      <c r="A284" s="140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</row>
    <row r="285" spans="1:27" ht="12.5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</row>
    <row r="286" spans="1:27" ht="12.5">
      <c r="A286" s="140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</row>
    <row r="287" spans="1:27" ht="12.5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</row>
    <row r="288" spans="1:27" ht="12.5">
      <c r="A288" s="140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</row>
    <row r="289" spans="1:27" ht="12.5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</row>
    <row r="290" spans="1:27" ht="12.5">
      <c r="A290" s="140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</row>
    <row r="291" spans="1:27" ht="12.5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</row>
    <row r="292" spans="1:27" ht="12.5">
      <c r="A292" s="140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</row>
    <row r="293" spans="1:27" ht="12.5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</row>
    <row r="294" spans="1:27" ht="12.5">
      <c r="A294" s="140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</row>
    <row r="295" spans="1:27" ht="12.5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</row>
    <row r="296" spans="1:27" ht="12.5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</row>
    <row r="297" spans="1:27" ht="12.5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</row>
    <row r="298" spans="1:27" ht="12.5">
      <c r="A298" s="140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</row>
    <row r="299" spans="1:27" ht="12.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</row>
    <row r="300" spans="1:27" ht="12.5">
      <c r="A300" s="140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</row>
    <row r="301" spans="1:27" ht="12.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</row>
    <row r="302" spans="1:27" ht="12.5">
      <c r="A302" s="140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</row>
    <row r="303" spans="1:27" ht="12.5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</row>
    <row r="304" spans="1:27" ht="12.5">
      <c r="A304" s="140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</row>
    <row r="305" spans="1:27" ht="12.5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</row>
    <row r="306" spans="1:27" ht="12.5">
      <c r="A306" s="140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</row>
    <row r="307" spans="1:27" ht="12.5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</row>
    <row r="308" spans="1:27" ht="12.5">
      <c r="A308" s="140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</row>
    <row r="309" spans="1:27" ht="12.5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</row>
    <row r="310" spans="1:27" ht="12.5">
      <c r="A310" s="140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</row>
    <row r="311" spans="1:27" ht="12.5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</row>
    <row r="312" spans="1:27" ht="12.5">
      <c r="A312" s="140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</row>
    <row r="313" spans="1:27" ht="12.5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</row>
    <row r="314" spans="1:27" ht="12.5">
      <c r="A314" s="140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</row>
    <row r="315" spans="1:27" ht="12.5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</row>
    <row r="316" spans="1:27" ht="12.5">
      <c r="A316" s="140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</row>
    <row r="317" spans="1:27" ht="12.5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</row>
    <row r="318" spans="1:27" ht="12.5">
      <c r="A318" s="140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</row>
    <row r="319" spans="1:27" ht="12.5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</row>
    <row r="320" spans="1:27" ht="12.5">
      <c r="A320" s="140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</row>
    <row r="321" spans="1:27" ht="12.5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</row>
    <row r="322" spans="1:27" ht="12.5">
      <c r="A322" s="140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</row>
    <row r="323" spans="1:27" ht="12.5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</row>
    <row r="324" spans="1:27" ht="12.5">
      <c r="A324" s="140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</row>
    <row r="325" spans="1:27" ht="12.5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</row>
    <row r="326" spans="1:27" ht="12.5">
      <c r="A326" s="140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</row>
    <row r="327" spans="1:27" ht="12.5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</row>
    <row r="328" spans="1:27" ht="12.5">
      <c r="A328" s="140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</row>
    <row r="329" spans="1:27" ht="12.5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</row>
    <row r="330" spans="1:27" ht="12.5">
      <c r="A330" s="140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</row>
    <row r="331" spans="1:27" ht="12.5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</row>
    <row r="332" spans="1:27" ht="12.5">
      <c r="A332" s="140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</row>
    <row r="333" spans="1:27" ht="12.5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</row>
    <row r="334" spans="1:27" ht="12.5">
      <c r="A334" s="140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</row>
    <row r="335" spans="1:27" ht="12.5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</row>
    <row r="336" spans="1:27" ht="12.5">
      <c r="A336" s="140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</row>
    <row r="337" spans="1:27" ht="12.5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</row>
    <row r="338" spans="1:27" ht="12.5">
      <c r="A338" s="140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</row>
    <row r="339" spans="1:27" ht="12.5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</row>
    <row r="340" spans="1:27" ht="12.5">
      <c r="A340" s="140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</row>
    <row r="341" spans="1:27" ht="12.5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</row>
    <row r="342" spans="1:27" ht="12.5">
      <c r="A342" s="140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</row>
    <row r="343" spans="1:27" ht="12.5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</row>
    <row r="344" spans="1:27" ht="12.5">
      <c r="A344" s="140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</row>
    <row r="345" spans="1:27" ht="12.5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</row>
    <row r="346" spans="1:27" ht="12.5">
      <c r="A346" s="140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</row>
    <row r="347" spans="1:27" ht="12.5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</row>
    <row r="348" spans="1:27" ht="12.5">
      <c r="A348" s="140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</row>
    <row r="349" spans="1:27" ht="12.5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</row>
    <row r="350" spans="1:27" ht="12.5">
      <c r="A350" s="140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</row>
    <row r="351" spans="1:27" ht="12.5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</row>
    <row r="352" spans="1:27" ht="12.5">
      <c r="A352" s="140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</row>
    <row r="353" spans="1:27" ht="12.5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</row>
    <row r="354" spans="1:27" ht="12.5">
      <c r="A354" s="140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</row>
    <row r="355" spans="1:27" ht="12.5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</row>
    <row r="356" spans="1:27" ht="12.5">
      <c r="A356" s="140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</row>
    <row r="357" spans="1:27" ht="12.5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</row>
    <row r="358" spans="1:27" ht="12.5">
      <c r="A358" s="140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</row>
    <row r="359" spans="1:27" ht="12.5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</row>
    <row r="360" spans="1:27" ht="12.5">
      <c r="A360" s="140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</row>
    <row r="361" spans="1:27" ht="12.5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</row>
    <row r="362" spans="1:27" ht="12.5">
      <c r="A362" s="140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</row>
    <row r="363" spans="1:27" ht="12.5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</row>
    <row r="364" spans="1:27" ht="12.5">
      <c r="A364" s="140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</row>
    <row r="365" spans="1:27" ht="12.5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</row>
    <row r="366" spans="1:27" ht="12.5">
      <c r="A366" s="140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</row>
    <row r="367" spans="1:27" ht="12.5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</row>
    <row r="368" spans="1:27" ht="12.5">
      <c r="A368" s="140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</row>
    <row r="369" spans="1:27" ht="12.5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</row>
    <row r="370" spans="1:27" ht="12.5">
      <c r="A370" s="140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</row>
    <row r="371" spans="1:27" ht="12.5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</row>
    <row r="372" spans="1:27" ht="12.5">
      <c r="A372" s="140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</row>
    <row r="373" spans="1:27" ht="12.5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</row>
    <row r="374" spans="1:27" ht="12.5">
      <c r="A374" s="140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</row>
    <row r="375" spans="1:27" ht="12.5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</row>
    <row r="376" spans="1:27" ht="12.5">
      <c r="A376" s="140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</row>
    <row r="377" spans="1:27" ht="12.5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</row>
    <row r="378" spans="1:27" ht="12.5">
      <c r="A378" s="140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</row>
    <row r="379" spans="1:27" ht="12.5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</row>
    <row r="380" spans="1:27" ht="12.5">
      <c r="A380" s="140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</row>
    <row r="381" spans="1:27" ht="12.5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</row>
    <row r="382" spans="1:27" ht="12.5">
      <c r="A382" s="140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</row>
    <row r="383" spans="1:27" ht="12.5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</row>
    <row r="384" spans="1:27" ht="12.5">
      <c r="A384" s="140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</row>
    <row r="385" spans="1:27" ht="12.5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</row>
    <row r="386" spans="1:27" ht="12.5">
      <c r="A386" s="140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</row>
    <row r="387" spans="1:27" ht="12.5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</row>
    <row r="388" spans="1:27" ht="12.5">
      <c r="A388" s="140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</row>
    <row r="389" spans="1:27" ht="12.5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</row>
    <row r="390" spans="1:27" ht="12.5">
      <c r="A390" s="140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</row>
    <row r="391" spans="1:27" ht="12.5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</row>
    <row r="392" spans="1:27" ht="12.5">
      <c r="A392" s="140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</row>
    <row r="393" spans="1:27" ht="12.5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</row>
    <row r="394" spans="1:27" ht="12.5">
      <c r="A394" s="140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</row>
    <row r="395" spans="1:27" ht="12.5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</row>
    <row r="396" spans="1:27" ht="12.5">
      <c r="A396" s="140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</row>
    <row r="397" spans="1:27" ht="12.5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</row>
    <row r="398" spans="1:27" ht="12.5">
      <c r="A398" s="140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</row>
    <row r="399" spans="1:27" ht="12.5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</row>
    <row r="400" spans="1:27" ht="12.5">
      <c r="A400" s="140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</row>
    <row r="401" spans="1:27" ht="12.5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</row>
    <row r="402" spans="1:27" ht="12.5">
      <c r="A402" s="140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</row>
    <row r="403" spans="1:27" ht="12.5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</row>
    <row r="404" spans="1:27" ht="12.5">
      <c r="A404" s="140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</row>
    <row r="405" spans="1:27" ht="12.5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</row>
    <row r="406" spans="1:27" ht="12.5">
      <c r="A406" s="140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</row>
    <row r="407" spans="1:27" ht="12.5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</row>
    <row r="408" spans="1:27" ht="12.5">
      <c r="A408" s="140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</row>
    <row r="409" spans="1:27" ht="12.5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</row>
    <row r="410" spans="1:27" ht="12.5">
      <c r="A410" s="140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</row>
    <row r="411" spans="1:27" ht="12.5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</row>
    <row r="412" spans="1:27" ht="12.5">
      <c r="A412" s="140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</row>
    <row r="413" spans="1:27" ht="12.5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</row>
    <row r="414" spans="1:27" ht="12.5">
      <c r="A414" s="140"/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</row>
    <row r="415" spans="1:27" ht="12.5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</row>
    <row r="416" spans="1:27" ht="12.5">
      <c r="A416" s="140"/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</row>
    <row r="417" spans="1:27" ht="12.5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</row>
    <row r="418" spans="1:27" ht="12.5">
      <c r="A418" s="140"/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</row>
    <row r="419" spans="1:27" ht="12.5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</row>
    <row r="420" spans="1:27" ht="12.5">
      <c r="A420" s="140"/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</row>
    <row r="421" spans="1:27" ht="12.5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</row>
    <row r="422" spans="1:27" ht="12.5">
      <c r="A422" s="140"/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</row>
    <row r="423" spans="1:27" ht="12.5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</row>
    <row r="424" spans="1:27" ht="12.5">
      <c r="A424" s="140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</row>
    <row r="425" spans="1:27" ht="12.5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</row>
    <row r="426" spans="1:27" ht="12.5">
      <c r="A426" s="140"/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</row>
    <row r="427" spans="1:27" ht="12.5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</row>
    <row r="428" spans="1:27" ht="12.5">
      <c r="A428" s="140"/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</row>
    <row r="429" spans="1:27" ht="12.5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</row>
    <row r="430" spans="1:27" ht="12.5">
      <c r="A430" s="140"/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</row>
    <row r="431" spans="1:27" ht="12.5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</row>
    <row r="432" spans="1:27" ht="12.5">
      <c r="A432" s="140"/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</row>
    <row r="433" spans="1:27" ht="12.5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</row>
    <row r="434" spans="1:27" ht="12.5">
      <c r="A434" s="140"/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</row>
    <row r="435" spans="1:27" ht="12.5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</row>
    <row r="436" spans="1:27" ht="12.5">
      <c r="A436" s="140"/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</row>
    <row r="437" spans="1:27" ht="12.5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</row>
    <row r="438" spans="1:27" ht="12.5">
      <c r="A438" s="140"/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</row>
    <row r="439" spans="1:27" ht="12.5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</row>
    <row r="440" spans="1:27" ht="12.5">
      <c r="A440" s="140"/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</row>
    <row r="441" spans="1:27" ht="12.5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</row>
    <row r="442" spans="1:27" ht="12.5">
      <c r="A442" s="140"/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</row>
    <row r="443" spans="1:27" ht="12.5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</row>
    <row r="444" spans="1:27" ht="12.5">
      <c r="A444" s="140"/>
      <c r="B444" s="140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</row>
    <row r="445" spans="1:27" ht="12.5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</row>
    <row r="446" spans="1:27" ht="12.5">
      <c r="A446" s="140"/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</row>
    <row r="447" spans="1:27" ht="12.5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</row>
    <row r="448" spans="1:27" ht="12.5">
      <c r="A448" s="140"/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</row>
    <row r="449" spans="1:27" ht="12.5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</row>
    <row r="450" spans="1:27" ht="12.5">
      <c r="A450" s="140"/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</row>
    <row r="451" spans="1:27" ht="12.5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</row>
    <row r="452" spans="1:27" ht="12.5">
      <c r="A452" s="140"/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</row>
    <row r="453" spans="1:27" ht="12.5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</row>
    <row r="454" spans="1:27" ht="12.5">
      <c r="A454" s="140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</row>
    <row r="455" spans="1:27" ht="12.5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</row>
    <row r="456" spans="1:27" ht="12.5">
      <c r="A456" s="140"/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</row>
    <row r="457" spans="1:27" ht="12.5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</row>
    <row r="458" spans="1:27" ht="12.5">
      <c r="A458" s="140"/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</row>
    <row r="459" spans="1:27" ht="12.5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</row>
    <row r="460" spans="1:27" ht="12.5">
      <c r="A460" s="140"/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</row>
    <row r="461" spans="1:27" ht="12.5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</row>
    <row r="462" spans="1:27" ht="12.5">
      <c r="A462" s="140"/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</row>
    <row r="463" spans="1:27" ht="12.5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</row>
    <row r="464" spans="1:27" ht="12.5">
      <c r="A464" s="140"/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</row>
    <row r="465" spans="1:27" ht="12.5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</row>
    <row r="466" spans="1:27" ht="12.5">
      <c r="A466" s="140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</row>
    <row r="467" spans="1:27" ht="12.5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</row>
    <row r="468" spans="1:27" ht="12.5">
      <c r="A468" s="140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</row>
    <row r="469" spans="1:27" ht="12.5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</row>
    <row r="470" spans="1:27" ht="12.5">
      <c r="A470" s="140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</row>
    <row r="471" spans="1:27" ht="12.5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</row>
    <row r="472" spans="1:27" ht="12.5">
      <c r="A472" s="140"/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</row>
    <row r="473" spans="1:27" ht="12.5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</row>
    <row r="474" spans="1:27" ht="12.5">
      <c r="A474" s="140"/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</row>
    <row r="475" spans="1:27" ht="12.5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  <c r="AA475" s="140"/>
    </row>
    <row r="476" spans="1:27" ht="12.5">
      <c r="A476" s="140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</row>
    <row r="477" spans="1:27" ht="12.5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</row>
    <row r="478" spans="1:27" ht="12.5">
      <c r="A478" s="140"/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</row>
    <row r="479" spans="1:27" ht="12.5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A479" s="140"/>
    </row>
    <row r="480" spans="1:27" ht="12.5">
      <c r="A480" s="140"/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</row>
    <row r="481" spans="1:27" ht="12.5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</row>
    <row r="482" spans="1:27" ht="12.5">
      <c r="A482" s="140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</row>
    <row r="483" spans="1:27" ht="12.5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</row>
    <row r="484" spans="1:27" ht="12.5">
      <c r="A484" s="140"/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A484" s="140"/>
    </row>
    <row r="485" spans="1:27" ht="12.5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  <c r="AA485" s="140"/>
    </row>
    <row r="486" spans="1:27" ht="12.5">
      <c r="A486" s="140"/>
      <c r="B486" s="140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  <c r="AA486" s="140"/>
    </row>
    <row r="487" spans="1:27" ht="12.5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</row>
    <row r="488" spans="1:27" ht="12.5">
      <c r="A488" s="140"/>
      <c r="B488" s="140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</row>
    <row r="489" spans="1:27" ht="12.5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</row>
    <row r="490" spans="1:27" ht="12.5">
      <c r="A490" s="140"/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  <c r="AA490" s="140"/>
    </row>
    <row r="491" spans="1:27" ht="12.5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</row>
    <row r="492" spans="1:27" ht="12.5">
      <c r="A492" s="140"/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</row>
    <row r="493" spans="1:27" ht="12.5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</row>
    <row r="494" spans="1:27" ht="12.5">
      <c r="A494" s="140"/>
      <c r="B494" s="140"/>
      <c r="C494" s="140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</row>
    <row r="495" spans="1:27" ht="12.5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</row>
    <row r="496" spans="1:27" ht="12.5">
      <c r="A496" s="140"/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</row>
    <row r="497" spans="1:27" ht="12.5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</row>
    <row r="498" spans="1:27" ht="12.5">
      <c r="A498" s="140"/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</row>
    <row r="499" spans="1:27" ht="12.5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</row>
    <row r="500" spans="1:27" ht="12.5">
      <c r="A500" s="140"/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</row>
    <row r="501" spans="1:27" ht="12.5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</row>
    <row r="502" spans="1:27" ht="12.5">
      <c r="A502" s="140"/>
      <c r="B502" s="140"/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</row>
    <row r="503" spans="1:27" ht="12.5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</row>
    <row r="504" spans="1:27" ht="12.5">
      <c r="A504" s="140"/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</row>
    <row r="505" spans="1:27" ht="12.5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</row>
    <row r="506" spans="1:27" ht="12.5">
      <c r="A506" s="140"/>
      <c r="B506" s="140"/>
      <c r="C506" s="140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</row>
    <row r="507" spans="1:27" ht="12.5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</row>
    <row r="508" spans="1:27" ht="12.5">
      <c r="A508" s="140"/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</row>
    <row r="509" spans="1:27" ht="12.5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  <c r="AA509" s="140"/>
    </row>
    <row r="510" spans="1:27" ht="12.5">
      <c r="A510" s="140"/>
      <c r="B510" s="140"/>
      <c r="C510" s="140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  <c r="AA510" s="140"/>
    </row>
    <row r="511" spans="1:27" ht="12.5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</row>
    <row r="512" spans="1:27" ht="12.5">
      <c r="A512" s="140"/>
      <c r="B512" s="140"/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</row>
    <row r="513" spans="1:27" ht="12.5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  <c r="AA513" s="140"/>
    </row>
    <row r="514" spans="1:27" ht="12.5">
      <c r="A514" s="140"/>
      <c r="B514" s="140"/>
      <c r="C514" s="140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</row>
    <row r="515" spans="1:27" ht="12.5">
      <c r="A515" s="140"/>
      <c r="B515" s="140"/>
      <c r="C515" s="140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</row>
    <row r="516" spans="1:27" ht="12.5">
      <c r="A516" s="140"/>
      <c r="B516" s="140"/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</row>
    <row r="517" spans="1:27" ht="12.5">
      <c r="A517" s="140"/>
      <c r="B517" s="140"/>
      <c r="C517" s="140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  <c r="AA517" s="140"/>
    </row>
    <row r="518" spans="1:27" ht="12.5">
      <c r="A518" s="140"/>
      <c r="B518" s="140"/>
      <c r="C518" s="140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</row>
    <row r="519" spans="1:27" ht="12.5">
      <c r="A519" s="140"/>
      <c r="B519" s="140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  <c r="AA519" s="140"/>
    </row>
    <row r="520" spans="1:27" ht="12.5">
      <c r="A520" s="140"/>
      <c r="B520" s="140"/>
      <c r="C520" s="140"/>
      <c r="D520" s="140"/>
      <c r="E520" s="140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</row>
    <row r="521" spans="1:27" ht="12.5">
      <c r="A521" s="140"/>
      <c r="B521" s="140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  <c r="AA521" s="140"/>
    </row>
    <row r="522" spans="1:27" ht="12.5">
      <c r="A522" s="140"/>
      <c r="B522" s="140"/>
      <c r="C522" s="140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40"/>
    </row>
    <row r="523" spans="1:27" ht="12.5">
      <c r="A523" s="140"/>
      <c r="B523" s="140"/>
      <c r="C523" s="14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  <c r="AA523" s="140"/>
    </row>
    <row r="524" spans="1:27" ht="12.5">
      <c r="A524" s="140"/>
      <c r="B524" s="140"/>
      <c r="C524" s="140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  <c r="AA524" s="140"/>
    </row>
    <row r="525" spans="1:27" ht="12.5">
      <c r="A525" s="140"/>
      <c r="B525" s="140"/>
      <c r="C525" s="14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</row>
    <row r="526" spans="1:27" ht="12.5">
      <c r="A526" s="140"/>
      <c r="B526" s="140"/>
      <c r="C526" s="140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</row>
    <row r="527" spans="1:27" ht="12.5">
      <c r="A527" s="140"/>
      <c r="B527" s="140"/>
      <c r="C527" s="140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</row>
    <row r="528" spans="1:27" ht="12.5">
      <c r="A528" s="140"/>
      <c r="B528" s="140"/>
      <c r="C528" s="140"/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</row>
    <row r="529" spans="1:27" ht="12.5">
      <c r="A529" s="140"/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</row>
    <row r="530" spans="1:27" ht="12.5">
      <c r="A530" s="140"/>
      <c r="B530" s="140"/>
      <c r="C530" s="140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</row>
    <row r="531" spans="1:27" ht="12.5">
      <c r="A531" s="140"/>
      <c r="B531" s="140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</row>
    <row r="532" spans="1:27" ht="12.5">
      <c r="A532" s="140"/>
      <c r="B532" s="140"/>
      <c r="C532" s="140"/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</row>
    <row r="533" spans="1:27" ht="12.5">
      <c r="A533" s="140"/>
      <c r="B533" s="140"/>
      <c r="C533" s="140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</row>
    <row r="534" spans="1:27" ht="12.5">
      <c r="A534" s="140"/>
      <c r="B534" s="140"/>
      <c r="C534" s="140"/>
      <c r="D534" s="140"/>
      <c r="E534" s="140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  <c r="AA534" s="140"/>
    </row>
    <row r="535" spans="1:27" ht="12.5">
      <c r="A535" s="140"/>
      <c r="B535" s="140"/>
      <c r="C535" s="140"/>
      <c r="D535" s="140"/>
      <c r="E535" s="140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</row>
    <row r="536" spans="1:27" ht="12.5">
      <c r="A536" s="140"/>
      <c r="B536" s="140"/>
      <c r="C536" s="140"/>
      <c r="D536" s="140"/>
      <c r="E536" s="140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  <c r="AA536" s="140"/>
    </row>
    <row r="537" spans="1:27" ht="12.5">
      <c r="A537" s="140"/>
      <c r="B537" s="140"/>
      <c r="C537" s="140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</row>
    <row r="538" spans="1:27" ht="12.5">
      <c r="A538" s="140"/>
      <c r="B538" s="140"/>
      <c r="C538" s="140"/>
      <c r="D538" s="140"/>
      <c r="E538" s="140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  <c r="AA538" s="140"/>
    </row>
    <row r="539" spans="1:27" ht="12.5">
      <c r="A539" s="140"/>
      <c r="B539" s="140"/>
      <c r="C539" s="140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</row>
    <row r="540" spans="1:27" ht="12.5">
      <c r="A540" s="140"/>
      <c r="B540" s="140"/>
      <c r="C540" s="140"/>
      <c r="D540" s="140"/>
      <c r="E540" s="140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</row>
    <row r="541" spans="1:27" ht="12.5">
      <c r="A541" s="140"/>
      <c r="B541" s="140"/>
      <c r="C541" s="140"/>
      <c r="D541" s="140"/>
      <c r="E541" s="140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  <c r="AA541" s="140"/>
    </row>
    <row r="542" spans="1:27" ht="12.5">
      <c r="A542" s="140"/>
      <c r="B542" s="140"/>
      <c r="C542" s="140"/>
      <c r="D542" s="140"/>
      <c r="E542" s="140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  <c r="AA542" s="140"/>
    </row>
    <row r="543" spans="1:27" ht="12.5">
      <c r="A543" s="140"/>
      <c r="B543" s="140"/>
      <c r="C543" s="140"/>
      <c r="D543" s="140"/>
      <c r="E543" s="140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  <c r="AA543" s="140"/>
    </row>
    <row r="544" spans="1:27" ht="12.5">
      <c r="A544" s="140"/>
      <c r="B544" s="140"/>
      <c r="C544" s="140"/>
      <c r="D544" s="140"/>
      <c r="E544" s="140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  <c r="AA544" s="140"/>
    </row>
    <row r="545" spans="1:27" ht="12.5">
      <c r="A545" s="140"/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  <c r="AA545" s="140"/>
    </row>
    <row r="546" spans="1:27" ht="12.5">
      <c r="A546" s="140"/>
      <c r="B546" s="140"/>
      <c r="C546" s="140"/>
      <c r="D546" s="140"/>
      <c r="E546" s="140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  <c r="AA546" s="140"/>
    </row>
    <row r="547" spans="1:27" ht="12.5">
      <c r="A547" s="140"/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  <c r="AA547" s="140"/>
    </row>
    <row r="548" spans="1:27" ht="12.5">
      <c r="A548" s="140"/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A548" s="140"/>
    </row>
    <row r="549" spans="1:27" ht="12.5">
      <c r="A549" s="140"/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</row>
    <row r="550" spans="1:27" ht="12.5">
      <c r="A550" s="140"/>
      <c r="B550" s="140"/>
      <c r="C550" s="140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A550" s="140"/>
    </row>
    <row r="551" spans="1:27" ht="12.5">
      <c r="A551" s="140"/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</row>
    <row r="552" spans="1:27" ht="12.5">
      <c r="A552" s="140"/>
      <c r="B552" s="140"/>
      <c r="C552" s="140"/>
      <c r="D552" s="140"/>
      <c r="E552" s="140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  <c r="AA552" s="140"/>
    </row>
    <row r="553" spans="1:27" ht="12.5">
      <c r="A553" s="140"/>
      <c r="B553" s="140"/>
      <c r="C553" s="140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  <c r="AA553" s="140"/>
    </row>
    <row r="554" spans="1:27" ht="12.5">
      <c r="A554" s="140"/>
      <c r="B554" s="140"/>
      <c r="C554" s="140"/>
      <c r="D554" s="140"/>
      <c r="E554" s="140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</row>
    <row r="555" spans="1:27" ht="12.5">
      <c r="A555" s="140"/>
      <c r="B555" s="140"/>
      <c r="C555" s="140"/>
      <c r="D555" s="140"/>
      <c r="E555" s="140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</row>
    <row r="556" spans="1:27" ht="12.5">
      <c r="A556" s="140"/>
      <c r="B556" s="140"/>
      <c r="C556" s="140"/>
      <c r="D556" s="140"/>
      <c r="E556" s="140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  <c r="AA556" s="140"/>
    </row>
    <row r="557" spans="1:27" ht="12.5">
      <c r="A557" s="140"/>
      <c r="B557" s="140"/>
      <c r="C557" s="140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</row>
    <row r="558" spans="1:27" ht="12.5">
      <c r="A558" s="140"/>
      <c r="B558" s="140"/>
      <c r="C558" s="140"/>
      <c r="D558" s="140"/>
      <c r="E558" s="140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  <c r="AA558" s="140"/>
    </row>
    <row r="559" spans="1:27" ht="12.5">
      <c r="A559" s="140"/>
      <c r="B559" s="140"/>
      <c r="C559" s="140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  <c r="AA559" s="140"/>
    </row>
    <row r="560" spans="1:27" ht="12.5">
      <c r="A560" s="140"/>
      <c r="B560" s="140"/>
      <c r="C560" s="140"/>
      <c r="D560" s="140"/>
      <c r="E560" s="140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  <c r="AA560" s="140"/>
    </row>
    <row r="561" spans="1:27" ht="12.5">
      <c r="A561" s="140"/>
      <c r="B561" s="140"/>
      <c r="C561" s="140"/>
      <c r="D561" s="140"/>
      <c r="E561" s="140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  <c r="AA561" s="140"/>
    </row>
    <row r="562" spans="1:27" ht="12.5">
      <c r="A562" s="140"/>
      <c r="B562" s="140"/>
      <c r="C562" s="140"/>
      <c r="D562" s="140"/>
      <c r="E562" s="140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  <c r="AA562" s="140"/>
    </row>
    <row r="563" spans="1:27" ht="12.5">
      <c r="A563" s="140"/>
      <c r="B563" s="140"/>
      <c r="C563" s="140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A563" s="140"/>
    </row>
    <row r="564" spans="1:27" ht="12.5">
      <c r="A564" s="140"/>
      <c r="B564" s="140"/>
      <c r="C564" s="140"/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A564" s="140"/>
    </row>
    <row r="565" spans="1:27" ht="12.5">
      <c r="A565" s="140"/>
      <c r="B565" s="140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  <c r="AA565" s="140"/>
    </row>
    <row r="566" spans="1:27" ht="12.5">
      <c r="A566" s="140"/>
      <c r="B566" s="140"/>
      <c r="C566" s="140"/>
      <c r="D566" s="140"/>
      <c r="E566" s="140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  <c r="AA566" s="140"/>
    </row>
    <row r="567" spans="1:27" ht="12.5">
      <c r="A567" s="140"/>
      <c r="B567" s="140"/>
      <c r="C567" s="140"/>
      <c r="D567" s="140"/>
      <c r="E567" s="140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  <c r="AA567" s="140"/>
    </row>
    <row r="568" spans="1:27" ht="12.5">
      <c r="A568" s="140"/>
      <c r="B568" s="140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  <c r="AA568" s="140"/>
    </row>
    <row r="569" spans="1:27" ht="12.5">
      <c r="A569" s="140"/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  <c r="AA569" s="140"/>
    </row>
    <row r="570" spans="1:27" ht="12.5">
      <c r="A570" s="140"/>
      <c r="B570" s="140"/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  <c r="AA570" s="140"/>
    </row>
    <row r="571" spans="1:27" ht="12.5">
      <c r="A571" s="140"/>
      <c r="B571" s="140"/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  <c r="AA571" s="140"/>
    </row>
    <row r="572" spans="1:27" ht="12.5">
      <c r="A572" s="140"/>
      <c r="B572" s="140"/>
      <c r="C572" s="140"/>
      <c r="D572" s="140"/>
      <c r="E572" s="140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  <c r="AA572" s="140"/>
    </row>
    <row r="573" spans="1:27" ht="12.5">
      <c r="A573" s="140"/>
      <c r="B573" s="140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  <c r="AA573" s="140"/>
    </row>
    <row r="574" spans="1:27" ht="12.5">
      <c r="A574" s="140"/>
      <c r="B574" s="140"/>
      <c r="C574" s="140"/>
      <c r="D574" s="140"/>
      <c r="E574" s="140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  <c r="AA574" s="140"/>
    </row>
    <row r="575" spans="1:27" ht="12.5">
      <c r="A575" s="140"/>
      <c r="B575" s="140"/>
      <c r="C575" s="140"/>
      <c r="D575" s="140"/>
      <c r="E575" s="140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  <c r="AA575" s="140"/>
    </row>
    <row r="576" spans="1:27" ht="12.5">
      <c r="A576" s="140"/>
      <c r="B576" s="140"/>
      <c r="C576" s="140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  <c r="AA576" s="140"/>
    </row>
    <row r="577" spans="1:27" ht="12.5">
      <c r="A577" s="140"/>
      <c r="B577" s="140"/>
      <c r="C577" s="140"/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  <c r="AA577" s="140"/>
    </row>
    <row r="578" spans="1:27" ht="12.5">
      <c r="A578" s="140"/>
      <c r="B578" s="140"/>
      <c r="C578" s="140"/>
      <c r="D578" s="140"/>
      <c r="E578" s="140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  <c r="AA578" s="140"/>
    </row>
    <row r="579" spans="1:27" ht="12.5">
      <c r="A579" s="140"/>
      <c r="B579" s="140"/>
      <c r="C579" s="140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  <c r="AA579" s="140"/>
    </row>
    <row r="580" spans="1:27" ht="12.5">
      <c r="A580" s="140"/>
      <c r="B580" s="140"/>
      <c r="C580" s="140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  <c r="AA580" s="140"/>
    </row>
    <row r="581" spans="1:27" ht="12.5">
      <c r="A581" s="140"/>
      <c r="B581" s="140"/>
      <c r="C581" s="140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A581" s="140"/>
    </row>
    <row r="582" spans="1:27" ht="12.5">
      <c r="A582" s="140"/>
      <c r="B582" s="140"/>
      <c r="C582" s="140"/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A582" s="140"/>
    </row>
    <row r="583" spans="1:27" ht="12.5">
      <c r="A583" s="140"/>
      <c r="B583" s="140"/>
      <c r="C583" s="140"/>
      <c r="D583" s="140"/>
      <c r="E583" s="140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  <c r="AA583" s="140"/>
    </row>
    <row r="584" spans="1:27" ht="12.5">
      <c r="A584" s="140"/>
      <c r="B584" s="140"/>
      <c r="C584" s="140"/>
      <c r="D584" s="140"/>
      <c r="E584" s="140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  <c r="AA584" s="140"/>
    </row>
    <row r="585" spans="1:27" ht="12.5">
      <c r="A585" s="140"/>
      <c r="B585" s="140"/>
      <c r="C585" s="140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  <c r="AA585" s="140"/>
    </row>
    <row r="586" spans="1:27" ht="12.5">
      <c r="A586" s="140"/>
      <c r="B586" s="140"/>
      <c r="C586" s="140"/>
      <c r="D586" s="140"/>
      <c r="E586" s="140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  <c r="AA586" s="140"/>
    </row>
    <row r="587" spans="1:27" ht="12.5">
      <c r="A587" s="140"/>
      <c r="B587" s="140"/>
      <c r="C587" s="140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  <c r="AA587" s="140"/>
    </row>
    <row r="588" spans="1:27" ht="12.5">
      <c r="A588" s="140"/>
      <c r="B588" s="140"/>
      <c r="C588" s="140"/>
      <c r="D588" s="140"/>
      <c r="E588" s="140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  <c r="AA588" s="140"/>
    </row>
    <row r="589" spans="1:27" ht="12.5">
      <c r="A589" s="140"/>
      <c r="B589" s="140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  <c r="AA589" s="140"/>
    </row>
    <row r="590" spans="1:27" ht="12.5">
      <c r="A590" s="140"/>
      <c r="B590" s="140"/>
      <c r="C590" s="140"/>
      <c r="D590" s="140"/>
      <c r="E590" s="140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  <c r="AA590" s="140"/>
    </row>
    <row r="591" spans="1:27" ht="12.5">
      <c r="A591" s="140"/>
      <c r="B591" s="140"/>
      <c r="C591" s="140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  <c r="AA591" s="140"/>
    </row>
    <row r="592" spans="1:27" ht="12.5">
      <c r="A592" s="140"/>
      <c r="B592" s="140"/>
      <c r="C592" s="140"/>
      <c r="D592" s="140"/>
      <c r="E592" s="140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  <c r="AA592" s="140"/>
    </row>
    <row r="593" spans="1:27" ht="12.5">
      <c r="A593" s="140"/>
      <c r="B593" s="140"/>
      <c r="C593" s="140"/>
      <c r="D593" s="140"/>
      <c r="E593" s="140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  <c r="AA593" s="140"/>
    </row>
    <row r="594" spans="1:27" ht="12.5">
      <c r="A594" s="140"/>
      <c r="B594" s="140"/>
      <c r="C594" s="140"/>
      <c r="D594" s="140"/>
      <c r="E594" s="140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  <c r="AA594" s="140"/>
    </row>
    <row r="595" spans="1:27" ht="12.5">
      <c r="A595" s="140"/>
      <c r="B595" s="140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  <c r="AA595" s="140"/>
    </row>
    <row r="596" spans="1:27" ht="12.5">
      <c r="A596" s="140"/>
      <c r="B596" s="140"/>
      <c r="C596" s="140"/>
      <c r="D596" s="140"/>
      <c r="E596" s="140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  <c r="AA596" s="140"/>
    </row>
    <row r="597" spans="1:27" ht="12.5">
      <c r="A597" s="140"/>
      <c r="B597" s="140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A597" s="140"/>
    </row>
    <row r="598" spans="1:27" ht="12.5">
      <c r="A598" s="140"/>
      <c r="B598" s="140"/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A598" s="140"/>
    </row>
    <row r="599" spans="1:27" ht="12.5">
      <c r="A599" s="140"/>
      <c r="B599" s="140"/>
      <c r="C599" s="140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  <c r="AA599" s="140"/>
    </row>
    <row r="600" spans="1:27" ht="12.5">
      <c r="A600" s="140"/>
      <c r="B600" s="140"/>
      <c r="C600" s="140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</row>
    <row r="601" spans="1:27" ht="12.5">
      <c r="A601" s="140"/>
      <c r="B601" s="140"/>
      <c r="C601" s="140"/>
      <c r="D601" s="140"/>
      <c r="E601" s="140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  <c r="AA601" s="140"/>
    </row>
    <row r="602" spans="1:27" ht="12.5">
      <c r="A602" s="140"/>
      <c r="B602" s="140"/>
      <c r="C602" s="140"/>
      <c r="D602" s="140"/>
      <c r="E602" s="140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  <c r="AA602" s="140"/>
    </row>
    <row r="603" spans="1:27" ht="12.5">
      <c r="A603" s="140"/>
      <c r="B603" s="140"/>
      <c r="C603" s="140"/>
      <c r="D603" s="140"/>
      <c r="E603" s="140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  <c r="AA603" s="140"/>
    </row>
    <row r="604" spans="1:27" ht="12.5">
      <c r="A604" s="140"/>
      <c r="B604" s="140"/>
      <c r="C604" s="140"/>
      <c r="D604" s="140"/>
      <c r="E604" s="140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  <c r="AA604" s="140"/>
    </row>
    <row r="605" spans="1:27" ht="12.5">
      <c r="A605" s="140"/>
      <c r="B605" s="140"/>
      <c r="C605" s="140"/>
      <c r="D605" s="140"/>
      <c r="E605" s="140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  <c r="AA605" s="140"/>
    </row>
    <row r="606" spans="1:27" ht="12.5">
      <c r="A606" s="140"/>
      <c r="B606" s="140"/>
      <c r="C606" s="140"/>
      <c r="D606" s="140"/>
      <c r="E606" s="140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  <c r="AA606" s="140"/>
    </row>
    <row r="607" spans="1:27" ht="12.5">
      <c r="A607" s="140"/>
      <c r="B607" s="140"/>
      <c r="C607" s="140"/>
      <c r="D607" s="140"/>
      <c r="E607" s="140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  <c r="AA607" s="140"/>
    </row>
    <row r="608" spans="1:27" ht="12.5">
      <c r="A608" s="140"/>
      <c r="B608" s="140"/>
      <c r="C608" s="140"/>
      <c r="D608" s="140"/>
      <c r="E608" s="140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  <c r="AA608" s="140"/>
    </row>
    <row r="609" spans="1:27" ht="12.5">
      <c r="A609" s="140"/>
      <c r="B609" s="140"/>
      <c r="C609" s="140"/>
      <c r="D609" s="140"/>
      <c r="E609" s="140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  <c r="AA609" s="140"/>
    </row>
    <row r="610" spans="1:27" ht="12.5">
      <c r="A610" s="140"/>
      <c r="B610" s="140"/>
      <c r="C610" s="140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  <c r="AA610" s="140"/>
    </row>
    <row r="611" spans="1:27" ht="12.5">
      <c r="A611" s="140"/>
      <c r="B611" s="140"/>
      <c r="C611" s="140"/>
      <c r="D611" s="140"/>
      <c r="E611" s="140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  <c r="AA611" s="140"/>
    </row>
    <row r="612" spans="1:27" ht="12.5">
      <c r="A612" s="140"/>
      <c r="B612" s="140"/>
      <c r="C612" s="140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  <c r="AA612" s="140"/>
    </row>
    <row r="613" spans="1:27" ht="12.5">
      <c r="A613" s="140"/>
      <c r="B613" s="140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A613" s="140"/>
    </row>
    <row r="614" spans="1:27" ht="12.5">
      <c r="A614" s="140"/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  <c r="AA614" s="140"/>
    </row>
    <row r="615" spans="1:27" ht="12.5">
      <c r="A615" s="140"/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  <c r="AA615" s="140"/>
    </row>
    <row r="616" spans="1:27" ht="12.5">
      <c r="A616" s="140"/>
      <c r="B616" s="140"/>
      <c r="C616" s="140"/>
      <c r="D616" s="140"/>
      <c r="E616" s="140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  <c r="AA616" s="140"/>
    </row>
    <row r="617" spans="1:27" ht="12.5">
      <c r="A617" s="140"/>
      <c r="B617" s="140"/>
      <c r="C617" s="140"/>
      <c r="D617" s="140"/>
      <c r="E617" s="140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  <c r="AA617" s="140"/>
    </row>
    <row r="618" spans="1:27" ht="12.5">
      <c r="A618" s="140"/>
      <c r="B618" s="140"/>
      <c r="C618" s="140"/>
      <c r="D618" s="140"/>
      <c r="E618" s="140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  <c r="AA618" s="140"/>
    </row>
    <row r="619" spans="1:27" ht="12.5">
      <c r="A619" s="140"/>
      <c r="B619" s="140"/>
      <c r="C619" s="140"/>
      <c r="D619" s="140"/>
      <c r="E619" s="140"/>
      <c r="F619" s="140"/>
      <c r="G619" s="140"/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  <c r="Y619" s="140"/>
      <c r="Z619" s="140"/>
      <c r="AA619" s="140"/>
    </row>
    <row r="620" spans="1:27" ht="12.5">
      <c r="A620" s="140"/>
      <c r="B620" s="140"/>
      <c r="C620" s="140"/>
      <c r="D620" s="140"/>
      <c r="E620" s="140"/>
      <c r="F620" s="140"/>
      <c r="G620" s="140"/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  <c r="Y620" s="140"/>
      <c r="Z620" s="140"/>
      <c r="AA620" s="140"/>
    </row>
    <row r="621" spans="1:27" ht="12.5">
      <c r="A621" s="140"/>
      <c r="B621" s="140"/>
      <c r="C621" s="140"/>
      <c r="D621" s="140"/>
      <c r="E621" s="140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  <c r="Y621" s="140"/>
      <c r="Z621" s="140"/>
      <c r="AA621" s="140"/>
    </row>
    <row r="622" spans="1:27" ht="12.5">
      <c r="A622" s="140"/>
      <c r="B622" s="140"/>
      <c r="C622" s="140"/>
      <c r="D622" s="140"/>
      <c r="E622" s="140"/>
      <c r="F622" s="140"/>
      <c r="G622" s="140"/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  <c r="Y622" s="140"/>
      <c r="Z622" s="140"/>
      <c r="AA622" s="140"/>
    </row>
    <row r="623" spans="1:27" ht="12.5">
      <c r="A623" s="140"/>
      <c r="B623" s="140"/>
      <c r="C623" s="140"/>
      <c r="D623" s="140"/>
      <c r="E623" s="140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  <c r="Y623" s="140"/>
      <c r="Z623" s="140"/>
      <c r="AA623" s="140"/>
    </row>
    <row r="624" spans="1:27" ht="12.5">
      <c r="A624" s="140"/>
      <c r="B624" s="140"/>
      <c r="C624" s="140"/>
      <c r="D624" s="140"/>
      <c r="E624" s="140"/>
      <c r="F624" s="140"/>
      <c r="G624" s="140"/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  <c r="Y624" s="140"/>
      <c r="Z624" s="140"/>
      <c r="AA624" s="140"/>
    </row>
    <row r="625" spans="1:27" ht="12.5">
      <c r="A625" s="140"/>
      <c r="B625" s="140"/>
      <c r="C625" s="140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40"/>
      <c r="AA625" s="140"/>
    </row>
    <row r="626" spans="1:27" ht="12.5">
      <c r="A626" s="140"/>
      <c r="B626" s="140"/>
      <c r="C626" s="140"/>
      <c r="D626" s="140"/>
      <c r="E626" s="140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40"/>
      <c r="AA626" s="140"/>
    </row>
    <row r="627" spans="1:27" ht="12.5">
      <c r="A627" s="140"/>
      <c r="B627" s="140"/>
      <c r="C627" s="140"/>
      <c r="D627" s="140"/>
      <c r="E627" s="140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  <c r="Y627" s="140"/>
      <c r="Z627" s="140"/>
      <c r="AA627" s="140"/>
    </row>
    <row r="628" spans="1:27" ht="12.5">
      <c r="A628" s="140"/>
      <c r="B628" s="140"/>
      <c r="C628" s="140"/>
      <c r="D628" s="140"/>
      <c r="E628" s="140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  <c r="Y628" s="140"/>
      <c r="Z628" s="140"/>
      <c r="AA628" s="140"/>
    </row>
    <row r="629" spans="1:27" ht="12.5">
      <c r="A629" s="140"/>
      <c r="B629" s="140"/>
      <c r="C629" s="140"/>
      <c r="D629" s="140"/>
      <c r="E629" s="140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  <c r="Y629" s="140"/>
      <c r="Z629" s="140"/>
      <c r="AA629" s="140"/>
    </row>
    <row r="630" spans="1:27" ht="12.5">
      <c r="A630" s="140"/>
      <c r="B630" s="140"/>
      <c r="C630" s="140"/>
      <c r="D630" s="140"/>
      <c r="E630" s="140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40"/>
      <c r="AA630" s="140"/>
    </row>
    <row r="631" spans="1:27" ht="12.5">
      <c r="A631" s="140"/>
      <c r="B631" s="140"/>
      <c r="C631" s="140"/>
      <c r="D631" s="140"/>
      <c r="E631" s="140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40"/>
      <c r="AA631" s="140"/>
    </row>
    <row r="632" spans="1:27" ht="12.5">
      <c r="A632" s="140"/>
      <c r="B632" s="140"/>
      <c r="C632" s="140"/>
      <c r="D632" s="140"/>
      <c r="E632" s="140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  <c r="Y632" s="140"/>
      <c r="Z632" s="140"/>
      <c r="AA632" s="140"/>
    </row>
    <row r="633" spans="1:27" ht="12.5">
      <c r="A633" s="140"/>
      <c r="B633" s="140"/>
      <c r="C633" s="140"/>
      <c r="D633" s="140"/>
      <c r="E633" s="140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  <c r="Y633" s="140"/>
      <c r="Z633" s="140"/>
      <c r="AA633" s="140"/>
    </row>
    <row r="634" spans="1:27" ht="12.5">
      <c r="A634" s="140"/>
      <c r="B634" s="140"/>
      <c r="C634" s="140"/>
      <c r="D634" s="140"/>
      <c r="E634" s="140"/>
      <c r="F634" s="140"/>
      <c r="G634" s="140"/>
      <c r="H634" s="140"/>
      <c r="I634" s="140"/>
      <c r="J634" s="140"/>
      <c r="K634" s="140"/>
      <c r="L634" s="140"/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  <c r="Y634" s="140"/>
      <c r="Z634" s="140"/>
      <c r="AA634" s="140"/>
    </row>
    <row r="635" spans="1:27" ht="12.5">
      <c r="A635" s="140"/>
      <c r="B635" s="140"/>
      <c r="C635" s="140"/>
      <c r="D635" s="140"/>
      <c r="E635" s="140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  <c r="Y635" s="140"/>
      <c r="Z635" s="140"/>
      <c r="AA635" s="140"/>
    </row>
    <row r="636" spans="1:27" ht="12.5">
      <c r="A636" s="140"/>
      <c r="B636" s="140"/>
      <c r="C636" s="140"/>
      <c r="D636" s="140"/>
      <c r="E636" s="140"/>
      <c r="F636" s="140"/>
      <c r="G636" s="140"/>
      <c r="H636" s="140"/>
      <c r="I636" s="140"/>
      <c r="J636" s="140"/>
      <c r="K636" s="140"/>
      <c r="L636" s="140"/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  <c r="Y636" s="140"/>
      <c r="Z636" s="140"/>
      <c r="AA636" s="140"/>
    </row>
    <row r="637" spans="1:27" ht="12.5">
      <c r="A637" s="140"/>
      <c r="B637" s="140"/>
      <c r="C637" s="140"/>
      <c r="D637" s="140"/>
      <c r="E637" s="140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  <c r="Y637" s="140"/>
      <c r="Z637" s="140"/>
      <c r="AA637" s="140"/>
    </row>
    <row r="638" spans="1:27" ht="12.5">
      <c r="A638" s="140"/>
      <c r="B638" s="140"/>
      <c r="C638" s="140"/>
      <c r="D638" s="140"/>
      <c r="E638" s="140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  <c r="Y638" s="140"/>
      <c r="Z638" s="140"/>
      <c r="AA638" s="140"/>
    </row>
    <row r="639" spans="1:27" ht="12.5">
      <c r="A639" s="140"/>
      <c r="B639" s="140"/>
      <c r="C639" s="140"/>
      <c r="D639" s="140"/>
      <c r="E639" s="140"/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  <c r="Y639" s="140"/>
      <c r="Z639" s="140"/>
      <c r="AA639" s="140"/>
    </row>
    <row r="640" spans="1:27" ht="12.5">
      <c r="A640" s="140"/>
      <c r="B640" s="140"/>
      <c r="C640" s="140"/>
      <c r="D640" s="140"/>
      <c r="E640" s="140"/>
      <c r="F640" s="140"/>
      <c r="G640" s="140"/>
      <c r="H640" s="140"/>
      <c r="I640" s="140"/>
      <c r="J640" s="140"/>
      <c r="K640" s="140"/>
      <c r="L640" s="140"/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  <c r="Y640" s="140"/>
      <c r="Z640" s="140"/>
      <c r="AA640" s="140"/>
    </row>
    <row r="641" spans="1:27" ht="12.5">
      <c r="A641" s="140"/>
      <c r="B641" s="140"/>
      <c r="C641" s="140"/>
      <c r="D641" s="140"/>
      <c r="E641" s="140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  <c r="Y641" s="140"/>
      <c r="Z641" s="140"/>
      <c r="AA641" s="140"/>
    </row>
    <row r="642" spans="1:27" ht="12.5">
      <c r="A642" s="140"/>
      <c r="B642" s="140"/>
      <c r="C642" s="140"/>
      <c r="D642" s="140"/>
      <c r="E642" s="140"/>
      <c r="F642" s="140"/>
      <c r="G642" s="140"/>
      <c r="H642" s="140"/>
      <c r="I642" s="140"/>
      <c r="J642" s="140"/>
      <c r="K642" s="140"/>
      <c r="L642" s="140"/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  <c r="Y642" s="140"/>
      <c r="Z642" s="140"/>
      <c r="AA642" s="140"/>
    </row>
    <row r="643" spans="1:27" ht="12.5">
      <c r="A643" s="140"/>
      <c r="B643" s="140"/>
      <c r="C643" s="140"/>
      <c r="D643" s="140"/>
      <c r="E643" s="140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  <c r="Y643" s="140"/>
      <c r="Z643" s="140"/>
      <c r="AA643" s="140"/>
    </row>
    <row r="644" spans="1:27" ht="12.5">
      <c r="A644" s="140"/>
      <c r="B644" s="140"/>
      <c r="C644" s="140"/>
      <c r="D644" s="140"/>
      <c r="E644" s="140"/>
      <c r="F644" s="140"/>
      <c r="G644" s="140"/>
      <c r="H644" s="140"/>
      <c r="I644" s="140"/>
      <c r="J644" s="140"/>
      <c r="K644" s="140"/>
      <c r="L644" s="140"/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  <c r="Y644" s="140"/>
      <c r="Z644" s="140"/>
      <c r="AA644" s="140"/>
    </row>
    <row r="645" spans="1:27" ht="12.5">
      <c r="A645" s="140"/>
      <c r="B645" s="140"/>
      <c r="C645" s="140"/>
      <c r="D645" s="140"/>
      <c r="E645" s="140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  <c r="Y645" s="140"/>
      <c r="Z645" s="140"/>
      <c r="AA645" s="140"/>
    </row>
    <row r="646" spans="1:27" ht="12.5">
      <c r="A646" s="140"/>
      <c r="B646" s="140"/>
      <c r="C646" s="140"/>
      <c r="D646" s="140"/>
      <c r="E646" s="140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40"/>
      <c r="AA646" s="140"/>
    </row>
    <row r="647" spans="1:27" ht="12.5">
      <c r="A647" s="140"/>
      <c r="B647" s="140"/>
      <c r="C647" s="140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40"/>
      <c r="AA647" s="140"/>
    </row>
    <row r="648" spans="1:27" ht="12.5">
      <c r="A648" s="140"/>
      <c r="B648" s="140"/>
      <c r="C648" s="140"/>
      <c r="D648" s="140"/>
      <c r="E648" s="140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40"/>
      <c r="AA648" s="140"/>
    </row>
    <row r="649" spans="1:27" ht="12.5">
      <c r="A649" s="140"/>
      <c r="B649" s="140"/>
      <c r="C649" s="140"/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40"/>
      <c r="AA649" s="140"/>
    </row>
    <row r="650" spans="1:27" ht="12.5">
      <c r="A650" s="140"/>
      <c r="B650" s="140"/>
      <c r="C650" s="140"/>
      <c r="D650" s="140"/>
      <c r="E650" s="140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  <c r="Y650" s="140"/>
      <c r="Z650" s="140"/>
      <c r="AA650" s="140"/>
    </row>
    <row r="651" spans="1:27" ht="12.5">
      <c r="A651" s="140"/>
      <c r="B651" s="140"/>
      <c r="C651" s="140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  <c r="Y651" s="140"/>
      <c r="Z651" s="140"/>
      <c r="AA651" s="140"/>
    </row>
    <row r="652" spans="1:27" ht="12.5">
      <c r="A652" s="140"/>
      <c r="B652" s="140"/>
      <c r="C652" s="140"/>
      <c r="D652" s="140"/>
      <c r="E652" s="140"/>
      <c r="F652" s="140"/>
      <c r="G652" s="140"/>
      <c r="H652" s="140"/>
      <c r="I652" s="140"/>
      <c r="J652" s="140"/>
      <c r="K652" s="140"/>
      <c r="L652" s="140"/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  <c r="Y652" s="140"/>
      <c r="Z652" s="140"/>
      <c r="AA652" s="140"/>
    </row>
    <row r="653" spans="1:27" ht="12.5">
      <c r="A653" s="140"/>
      <c r="B653" s="140"/>
      <c r="C653" s="140"/>
      <c r="D653" s="140"/>
      <c r="E653" s="140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  <c r="Y653" s="140"/>
      <c r="Z653" s="140"/>
      <c r="AA653" s="140"/>
    </row>
    <row r="654" spans="1:27" ht="12.5">
      <c r="A654" s="140"/>
      <c r="B654" s="140"/>
      <c r="C654" s="140"/>
      <c r="D654" s="140"/>
      <c r="E654" s="140"/>
      <c r="F654" s="140"/>
      <c r="G654" s="140"/>
      <c r="H654" s="140"/>
      <c r="I654" s="140"/>
      <c r="J654" s="140"/>
      <c r="K654" s="140"/>
      <c r="L654" s="140"/>
      <c r="M654" s="140"/>
      <c r="N654" s="140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  <c r="Y654" s="140"/>
      <c r="Z654" s="140"/>
      <c r="AA654" s="140"/>
    </row>
    <row r="655" spans="1:27" ht="12.5">
      <c r="A655" s="140"/>
      <c r="B655" s="140"/>
      <c r="C655" s="140"/>
      <c r="D655" s="140"/>
      <c r="E655" s="140"/>
      <c r="F655" s="140"/>
      <c r="G655" s="140"/>
      <c r="H655" s="140"/>
      <c r="I655" s="140"/>
      <c r="J655" s="140"/>
      <c r="K655" s="140"/>
      <c r="L655" s="140"/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  <c r="Y655" s="140"/>
      <c r="Z655" s="140"/>
      <c r="AA655" s="140"/>
    </row>
    <row r="656" spans="1:27" ht="12.5">
      <c r="A656" s="140"/>
      <c r="B656" s="140"/>
      <c r="C656" s="140"/>
      <c r="D656" s="140"/>
      <c r="E656" s="140"/>
      <c r="F656" s="140"/>
      <c r="G656" s="140"/>
      <c r="H656" s="140"/>
      <c r="I656" s="140"/>
      <c r="J656" s="140"/>
      <c r="K656" s="140"/>
      <c r="L656" s="140"/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  <c r="Y656" s="140"/>
      <c r="Z656" s="140"/>
      <c r="AA656" s="140"/>
    </row>
    <row r="657" spans="1:27" ht="12.5">
      <c r="A657" s="140"/>
      <c r="B657" s="140"/>
      <c r="C657" s="140"/>
      <c r="D657" s="140"/>
      <c r="E657" s="140"/>
      <c r="F657" s="140"/>
      <c r="G657" s="140"/>
      <c r="H657" s="140"/>
      <c r="I657" s="140"/>
      <c r="J657" s="140"/>
      <c r="K657" s="140"/>
      <c r="L657" s="140"/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  <c r="Y657" s="140"/>
      <c r="Z657" s="140"/>
      <c r="AA657" s="140"/>
    </row>
    <row r="658" spans="1:27" ht="12.5">
      <c r="A658" s="140"/>
      <c r="B658" s="140"/>
      <c r="C658" s="140"/>
      <c r="D658" s="140"/>
      <c r="E658" s="140"/>
      <c r="F658" s="140"/>
      <c r="G658" s="140"/>
      <c r="H658" s="140"/>
      <c r="I658" s="140"/>
      <c r="J658" s="140"/>
      <c r="K658" s="140"/>
      <c r="L658" s="140"/>
      <c r="M658" s="140"/>
      <c r="N658" s="140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  <c r="Y658" s="140"/>
      <c r="Z658" s="140"/>
      <c r="AA658" s="140"/>
    </row>
    <row r="659" spans="1:27" ht="12.5">
      <c r="A659" s="140"/>
      <c r="B659" s="140"/>
      <c r="C659" s="140"/>
      <c r="D659" s="140"/>
      <c r="E659" s="140"/>
      <c r="F659" s="140"/>
      <c r="G659" s="140"/>
      <c r="H659" s="140"/>
      <c r="I659" s="140"/>
      <c r="J659" s="140"/>
      <c r="K659" s="140"/>
      <c r="L659" s="140"/>
      <c r="M659" s="140"/>
      <c r="N659" s="140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  <c r="Y659" s="140"/>
      <c r="Z659" s="140"/>
      <c r="AA659" s="140"/>
    </row>
    <row r="660" spans="1:27" ht="12.5">
      <c r="A660" s="140"/>
      <c r="B660" s="140"/>
      <c r="C660" s="140"/>
      <c r="D660" s="140"/>
      <c r="E660" s="140"/>
      <c r="F660" s="140"/>
      <c r="G660" s="140"/>
      <c r="H660" s="140"/>
      <c r="I660" s="140"/>
      <c r="J660" s="140"/>
      <c r="K660" s="140"/>
      <c r="L660" s="140"/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  <c r="Y660" s="140"/>
      <c r="Z660" s="140"/>
      <c r="AA660" s="140"/>
    </row>
    <row r="661" spans="1:27" ht="12.5">
      <c r="A661" s="140"/>
      <c r="B661" s="140"/>
      <c r="C661" s="140"/>
      <c r="D661" s="140"/>
      <c r="E661" s="140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  <c r="Y661" s="140"/>
      <c r="Z661" s="140"/>
      <c r="AA661" s="140"/>
    </row>
    <row r="662" spans="1:27" ht="12.5">
      <c r="A662" s="140"/>
      <c r="B662" s="140"/>
      <c r="C662" s="140"/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  <c r="Y662" s="140"/>
      <c r="Z662" s="140"/>
      <c r="AA662" s="140"/>
    </row>
    <row r="663" spans="1:27" ht="12.5">
      <c r="A663" s="140"/>
      <c r="B663" s="140"/>
      <c r="C663" s="140"/>
      <c r="D663" s="140"/>
      <c r="E663" s="140"/>
      <c r="F663" s="140"/>
      <c r="G663" s="140"/>
      <c r="H663" s="140"/>
      <c r="I663" s="140"/>
      <c r="J663" s="140"/>
      <c r="K663" s="140"/>
      <c r="L663" s="140"/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  <c r="Y663" s="140"/>
      <c r="Z663" s="140"/>
      <c r="AA663" s="140"/>
    </row>
    <row r="664" spans="1:27" ht="12.5">
      <c r="A664" s="140"/>
      <c r="B664" s="140"/>
      <c r="C664" s="140"/>
      <c r="D664" s="140"/>
      <c r="E664" s="140"/>
      <c r="F664" s="140"/>
      <c r="G664" s="140"/>
      <c r="H664" s="140"/>
      <c r="I664" s="140"/>
      <c r="J664" s="140"/>
      <c r="K664" s="140"/>
      <c r="L664" s="140"/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  <c r="Y664" s="140"/>
      <c r="Z664" s="140"/>
      <c r="AA664" s="140"/>
    </row>
    <row r="665" spans="1:27" ht="12.5">
      <c r="A665" s="140"/>
      <c r="B665" s="140"/>
      <c r="C665" s="140"/>
      <c r="D665" s="140"/>
      <c r="E665" s="140"/>
      <c r="F665" s="140"/>
      <c r="G665" s="140"/>
      <c r="H665" s="140"/>
      <c r="I665" s="140"/>
      <c r="J665" s="140"/>
      <c r="K665" s="140"/>
      <c r="L665" s="140"/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  <c r="Y665" s="140"/>
      <c r="Z665" s="140"/>
      <c r="AA665" s="140"/>
    </row>
    <row r="666" spans="1:27" ht="12.5">
      <c r="A666" s="140"/>
      <c r="B666" s="140"/>
      <c r="C666" s="140"/>
      <c r="D666" s="140"/>
      <c r="E666" s="140"/>
      <c r="F666" s="140"/>
      <c r="G666" s="140"/>
      <c r="H666" s="140"/>
      <c r="I666" s="140"/>
      <c r="J666" s="140"/>
      <c r="K666" s="140"/>
      <c r="L666" s="140"/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  <c r="Y666" s="140"/>
      <c r="Z666" s="140"/>
      <c r="AA666" s="140"/>
    </row>
    <row r="667" spans="1:27" ht="12.5">
      <c r="A667" s="140"/>
      <c r="B667" s="140"/>
      <c r="C667" s="140"/>
      <c r="D667" s="140"/>
      <c r="E667" s="140"/>
      <c r="F667" s="140"/>
      <c r="G667" s="140"/>
      <c r="H667" s="140"/>
      <c r="I667" s="140"/>
      <c r="J667" s="140"/>
      <c r="K667" s="140"/>
      <c r="L667" s="140"/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  <c r="Y667" s="140"/>
      <c r="Z667" s="140"/>
      <c r="AA667" s="140"/>
    </row>
    <row r="668" spans="1:27" ht="12.5">
      <c r="A668" s="140"/>
      <c r="B668" s="140"/>
      <c r="C668" s="140"/>
      <c r="D668" s="140"/>
      <c r="E668" s="140"/>
      <c r="F668" s="140"/>
      <c r="G668" s="140"/>
      <c r="H668" s="140"/>
      <c r="I668" s="140"/>
      <c r="J668" s="140"/>
      <c r="K668" s="140"/>
      <c r="L668" s="140"/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  <c r="Y668" s="140"/>
      <c r="Z668" s="140"/>
      <c r="AA668" s="140"/>
    </row>
    <row r="669" spans="1:27" ht="12.5">
      <c r="A669" s="140"/>
      <c r="B669" s="140"/>
      <c r="C669" s="140"/>
      <c r="D669" s="140"/>
      <c r="E669" s="140"/>
      <c r="F669" s="140"/>
      <c r="G669" s="140"/>
      <c r="H669" s="140"/>
      <c r="I669" s="140"/>
      <c r="J669" s="140"/>
      <c r="K669" s="140"/>
      <c r="L669" s="140"/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  <c r="Y669" s="140"/>
      <c r="Z669" s="140"/>
      <c r="AA669" s="140"/>
    </row>
    <row r="670" spans="1:27" ht="12.5">
      <c r="A670" s="140"/>
      <c r="B670" s="140"/>
      <c r="C670" s="140"/>
      <c r="D670" s="140"/>
      <c r="E670" s="140"/>
      <c r="F670" s="140"/>
      <c r="G670" s="140"/>
      <c r="H670" s="140"/>
      <c r="I670" s="140"/>
      <c r="J670" s="140"/>
      <c r="K670" s="140"/>
      <c r="L670" s="140"/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  <c r="Y670" s="140"/>
      <c r="Z670" s="140"/>
      <c r="AA670" s="140"/>
    </row>
    <row r="671" spans="1:27" ht="12.5">
      <c r="A671" s="140"/>
      <c r="B671" s="140"/>
      <c r="C671" s="140"/>
      <c r="D671" s="140"/>
      <c r="E671" s="140"/>
      <c r="F671" s="140"/>
      <c r="G671" s="140"/>
      <c r="H671" s="140"/>
      <c r="I671" s="140"/>
      <c r="J671" s="140"/>
      <c r="K671" s="140"/>
      <c r="L671" s="140"/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  <c r="Y671" s="140"/>
      <c r="Z671" s="140"/>
      <c r="AA671" s="140"/>
    </row>
    <row r="672" spans="1:27" ht="12.5">
      <c r="A672" s="140"/>
      <c r="B672" s="140"/>
      <c r="C672" s="140"/>
      <c r="D672" s="140"/>
      <c r="E672" s="140"/>
      <c r="F672" s="140"/>
      <c r="G672" s="140"/>
      <c r="H672" s="140"/>
      <c r="I672" s="140"/>
      <c r="J672" s="140"/>
      <c r="K672" s="140"/>
      <c r="L672" s="140"/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  <c r="Y672" s="140"/>
      <c r="Z672" s="140"/>
      <c r="AA672" s="140"/>
    </row>
    <row r="673" spans="1:27" ht="12.5">
      <c r="A673" s="140"/>
      <c r="B673" s="140"/>
      <c r="C673" s="140"/>
      <c r="D673" s="140"/>
      <c r="E673" s="140"/>
      <c r="F673" s="140"/>
      <c r="G673" s="140"/>
      <c r="H673" s="140"/>
      <c r="I673" s="140"/>
      <c r="J673" s="140"/>
      <c r="K673" s="140"/>
      <c r="L673" s="140"/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  <c r="Y673" s="140"/>
      <c r="Z673" s="140"/>
      <c r="AA673" s="140"/>
    </row>
    <row r="674" spans="1:27" ht="12.5">
      <c r="A674" s="140"/>
      <c r="B674" s="140"/>
      <c r="C674" s="140"/>
      <c r="D674" s="140"/>
      <c r="E674" s="140"/>
      <c r="F674" s="140"/>
      <c r="G674" s="140"/>
      <c r="H674" s="140"/>
      <c r="I674" s="140"/>
      <c r="J674" s="140"/>
      <c r="K674" s="140"/>
      <c r="L674" s="140"/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  <c r="Y674" s="140"/>
      <c r="Z674" s="140"/>
      <c r="AA674" s="140"/>
    </row>
    <row r="675" spans="1:27" ht="12.5">
      <c r="A675" s="140"/>
      <c r="B675" s="140"/>
      <c r="C675" s="140"/>
      <c r="D675" s="140"/>
      <c r="E675" s="140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  <c r="AA675" s="140"/>
    </row>
    <row r="676" spans="1:27" ht="12.5">
      <c r="A676" s="140"/>
      <c r="B676" s="140"/>
      <c r="C676" s="140"/>
      <c r="D676" s="140"/>
      <c r="E676" s="140"/>
      <c r="F676" s="140"/>
      <c r="G676" s="140"/>
      <c r="H676" s="140"/>
      <c r="I676" s="140"/>
      <c r="J676" s="140"/>
      <c r="K676" s="140"/>
      <c r="L676" s="140"/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  <c r="Y676" s="140"/>
      <c r="Z676" s="140"/>
      <c r="AA676" s="140"/>
    </row>
    <row r="677" spans="1:27" ht="12.5">
      <c r="A677" s="140"/>
      <c r="B677" s="140"/>
      <c r="C677" s="140"/>
      <c r="D677" s="140"/>
      <c r="E677" s="140"/>
      <c r="F677" s="140"/>
      <c r="G677" s="140"/>
      <c r="H677" s="140"/>
      <c r="I677" s="140"/>
      <c r="J677" s="140"/>
      <c r="K677" s="140"/>
      <c r="L677" s="140"/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  <c r="Y677" s="140"/>
      <c r="Z677" s="140"/>
      <c r="AA677" s="140"/>
    </row>
    <row r="678" spans="1:27" ht="12.5">
      <c r="A678" s="140"/>
      <c r="B678" s="140"/>
      <c r="C678" s="140"/>
      <c r="D678" s="140"/>
      <c r="E678" s="140"/>
      <c r="F678" s="140"/>
      <c r="G678" s="140"/>
      <c r="H678" s="140"/>
      <c r="I678" s="140"/>
      <c r="J678" s="140"/>
      <c r="K678" s="140"/>
      <c r="L678" s="140"/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  <c r="Y678" s="140"/>
      <c r="Z678" s="140"/>
      <c r="AA678" s="140"/>
    </row>
    <row r="679" spans="1:27" ht="12.5">
      <c r="A679" s="140"/>
      <c r="B679" s="140"/>
      <c r="C679" s="140"/>
      <c r="D679" s="140"/>
      <c r="E679" s="140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  <c r="Y679" s="140"/>
      <c r="Z679" s="140"/>
      <c r="AA679" s="140"/>
    </row>
    <row r="680" spans="1:27" ht="12.5">
      <c r="A680" s="140"/>
      <c r="B680" s="140"/>
      <c r="C680" s="140"/>
      <c r="D680" s="140"/>
      <c r="E680" s="140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  <c r="Y680" s="140"/>
      <c r="Z680" s="140"/>
      <c r="AA680" s="140"/>
    </row>
    <row r="681" spans="1:27" ht="12.5">
      <c r="A681" s="140"/>
      <c r="B681" s="140"/>
      <c r="C681" s="140"/>
      <c r="D681" s="140"/>
      <c r="E681" s="140"/>
      <c r="F681" s="140"/>
      <c r="G681" s="140"/>
      <c r="H681" s="140"/>
      <c r="I681" s="140"/>
      <c r="J681" s="140"/>
      <c r="K681" s="140"/>
      <c r="L681" s="140"/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  <c r="Y681" s="140"/>
      <c r="Z681" s="140"/>
      <c r="AA681" s="140"/>
    </row>
    <row r="682" spans="1:27" ht="12.5">
      <c r="A682" s="140"/>
      <c r="B682" s="140"/>
      <c r="C682" s="140"/>
      <c r="D682" s="140"/>
      <c r="E682" s="140"/>
      <c r="F682" s="140"/>
      <c r="G682" s="140"/>
      <c r="H682" s="140"/>
      <c r="I682" s="140"/>
      <c r="J682" s="140"/>
      <c r="K682" s="140"/>
      <c r="L682" s="140"/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  <c r="Y682" s="140"/>
      <c r="Z682" s="140"/>
      <c r="AA682" s="140"/>
    </row>
    <row r="683" spans="1:27" ht="12.5">
      <c r="A683" s="140"/>
      <c r="B683" s="140"/>
      <c r="C683" s="140"/>
      <c r="D683" s="140"/>
      <c r="E683" s="140"/>
      <c r="F683" s="140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  <c r="Y683" s="140"/>
      <c r="Z683" s="140"/>
      <c r="AA683" s="140"/>
    </row>
    <row r="684" spans="1:27" ht="12.5">
      <c r="A684" s="140"/>
      <c r="B684" s="140"/>
      <c r="C684" s="140"/>
      <c r="D684" s="140"/>
      <c r="E684" s="140"/>
      <c r="F684" s="140"/>
      <c r="G684" s="140"/>
      <c r="H684" s="140"/>
      <c r="I684" s="140"/>
      <c r="J684" s="140"/>
      <c r="K684" s="140"/>
      <c r="L684" s="140"/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  <c r="Y684" s="140"/>
      <c r="Z684" s="140"/>
      <c r="AA684" s="140"/>
    </row>
    <row r="685" spans="1:27" ht="12.5">
      <c r="A685" s="140"/>
      <c r="B685" s="140"/>
      <c r="C685" s="140"/>
      <c r="D685" s="140"/>
      <c r="E685" s="140"/>
      <c r="F685" s="140"/>
      <c r="G685" s="140"/>
      <c r="H685" s="140"/>
      <c r="I685" s="140"/>
      <c r="J685" s="140"/>
      <c r="K685" s="140"/>
      <c r="L685" s="140"/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  <c r="Y685" s="140"/>
      <c r="Z685" s="140"/>
      <c r="AA685" s="140"/>
    </row>
    <row r="686" spans="1:27" ht="12.5">
      <c r="A686" s="140"/>
      <c r="B686" s="140"/>
      <c r="C686" s="140"/>
      <c r="D686" s="140"/>
      <c r="E686" s="140"/>
      <c r="F686" s="140"/>
      <c r="G686" s="140"/>
      <c r="H686" s="140"/>
      <c r="I686" s="140"/>
      <c r="J686" s="140"/>
      <c r="K686" s="140"/>
      <c r="L686" s="140"/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  <c r="Y686" s="140"/>
      <c r="Z686" s="140"/>
      <c r="AA686" s="140"/>
    </row>
    <row r="687" spans="1:27" ht="12.5">
      <c r="A687" s="140"/>
      <c r="B687" s="140"/>
      <c r="C687" s="140"/>
      <c r="D687" s="140"/>
      <c r="E687" s="140"/>
      <c r="F687" s="140"/>
      <c r="G687" s="140"/>
      <c r="H687" s="140"/>
      <c r="I687" s="140"/>
      <c r="J687" s="140"/>
      <c r="K687" s="140"/>
      <c r="L687" s="140"/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  <c r="Y687" s="140"/>
      <c r="Z687" s="140"/>
      <c r="AA687" s="140"/>
    </row>
    <row r="688" spans="1:27" ht="12.5">
      <c r="A688" s="140"/>
      <c r="B688" s="140"/>
      <c r="C688" s="140"/>
      <c r="D688" s="140"/>
      <c r="E688" s="140"/>
      <c r="F688" s="140"/>
      <c r="G688" s="140"/>
      <c r="H688" s="140"/>
      <c r="I688" s="140"/>
      <c r="J688" s="140"/>
      <c r="K688" s="140"/>
      <c r="L688" s="140"/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  <c r="Y688" s="140"/>
      <c r="Z688" s="140"/>
      <c r="AA688" s="140"/>
    </row>
    <row r="689" spans="1:27" ht="12.5">
      <c r="A689" s="140"/>
      <c r="B689" s="140"/>
      <c r="C689" s="140"/>
      <c r="D689" s="140"/>
      <c r="E689" s="140"/>
      <c r="F689" s="140"/>
      <c r="G689" s="140"/>
      <c r="H689" s="140"/>
      <c r="I689" s="140"/>
      <c r="J689" s="140"/>
      <c r="K689" s="140"/>
      <c r="L689" s="140"/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  <c r="Y689" s="140"/>
      <c r="Z689" s="140"/>
      <c r="AA689" s="140"/>
    </row>
    <row r="690" spans="1:27" ht="12.5">
      <c r="A690" s="140"/>
      <c r="B690" s="140"/>
      <c r="C690" s="140"/>
      <c r="D690" s="140"/>
      <c r="E690" s="140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  <c r="AA690" s="140"/>
    </row>
    <row r="691" spans="1:27" ht="12.5">
      <c r="A691" s="140"/>
      <c r="B691" s="140"/>
      <c r="C691" s="140"/>
      <c r="D691" s="140"/>
      <c r="E691" s="140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  <c r="Z691" s="140"/>
      <c r="AA691" s="140"/>
    </row>
    <row r="692" spans="1:27" ht="12.5">
      <c r="A692" s="140"/>
      <c r="B692" s="140"/>
      <c r="C692" s="140"/>
      <c r="D692" s="140"/>
      <c r="E692" s="140"/>
      <c r="F692" s="140"/>
      <c r="G692" s="140"/>
      <c r="H692" s="140"/>
      <c r="I692" s="140"/>
      <c r="J692" s="140"/>
      <c r="K692" s="140"/>
      <c r="L692" s="140"/>
      <c r="M692" s="140"/>
      <c r="N692" s="140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  <c r="Y692" s="140"/>
      <c r="Z692" s="140"/>
      <c r="AA692" s="140"/>
    </row>
    <row r="693" spans="1:27" ht="12.5">
      <c r="A693" s="140"/>
      <c r="B693" s="140"/>
      <c r="C693" s="140"/>
      <c r="D693" s="140"/>
      <c r="E693" s="140"/>
      <c r="F693" s="140"/>
      <c r="G693" s="140"/>
      <c r="H693" s="140"/>
      <c r="I693" s="140"/>
      <c r="J693" s="140"/>
      <c r="K693" s="140"/>
      <c r="L693" s="140"/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  <c r="Y693" s="140"/>
      <c r="Z693" s="140"/>
      <c r="AA693" s="140"/>
    </row>
    <row r="694" spans="1:27" ht="12.5">
      <c r="A694" s="140"/>
      <c r="B694" s="140"/>
      <c r="C694" s="140"/>
      <c r="D694" s="140"/>
      <c r="E694" s="140"/>
      <c r="F694" s="140"/>
      <c r="G694" s="140"/>
      <c r="H694" s="140"/>
      <c r="I694" s="140"/>
      <c r="J694" s="140"/>
      <c r="K694" s="140"/>
      <c r="L694" s="140"/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  <c r="Y694" s="140"/>
      <c r="Z694" s="140"/>
      <c r="AA694" s="140"/>
    </row>
    <row r="695" spans="1:27" ht="12.5">
      <c r="A695" s="140"/>
      <c r="B695" s="140"/>
      <c r="C695" s="140"/>
      <c r="D695" s="140"/>
      <c r="E695" s="140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40"/>
      <c r="AA695" s="140"/>
    </row>
    <row r="696" spans="1:27" ht="12.5">
      <c r="A696" s="140"/>
      <c r="B696" s="140"/>
      <c r="C696" s="140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  <c r="AA696" s="140"/>
    </row>
    <row r="697" spans="1:27" ht="12.5">
      <c r="A697" s="140"/>
      <c r="B697" s="140"/>
      <c r="C697" s="140"/>
      <c r="D697" s="140"/>
      <c r="E697" s="140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  <c r="Y697" s="140"/>
      <c r="Z697" s="140"/>
      <c r="AA697" s="140"/>
    </row>
    <row r="698" spans="1:27" ht="12.5">
      <c r="A698" s="140"/>
      <c r="B698" s="140"/>
      <c r="C698" s="140"/>
      <c r="D698" s="140"/>
      <c r="E698" s="140"/>
      <c r="F698" s="140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  <c r="Y698" s="140"/>
      <c r="Z698" s="140"/>
      <c r="AA698" s="140"/>
    </row>
    <row r="699" spans="1:27" ht="12.5">
      <c r="A699" s="140"/>
      <c r="B699" s="140"/>
      <c r="C699" s="140"/>
      <c r="D699" s="140"/>
      <c r="E699" s="140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  <c r="Y699" s="140"/>
      <c r="Z699" s="140"/>
      <c r="AA699" s="140"/>
    </row>
    <row r="700" spans="1:27" ht="12.5">
      <c r="A700" s="140"/>
      <c r="B700" s="140"/>
      <c r="C700" s="140"/>
      <c r="D700" s="140"/>
      <c r="E700" s="140"/>
      <c r="F700" s="140"/>
      <c r="G700" s="140"/>
      <c r="H700" s="140"/>
      <c r="I700" s="140"/>
      <c r="J700" s="140"/>
      <c r="K700" s="140"/>
      <c r="L700" s="140"/>
      <c r="M700" s="140"/>
      <c r="N700" s="140"/>
      <c r="O700" s="140"/>
      <c r="P700" s="140"/>
      <c r="Q700" s="140"/>
      <c r="R700" s="140"/>
      <c r="S700" s="140"/>
      <c r="T700" s="140"/>
      <c r="U700" s="140"/>
      <c r="V700" s="140"/>
      <c r="W700" s="140"/>
      <c r="X700" s="140"/>
      <c r="Y700" s="140"/>
      <c r="Z700" s="140"/>
      <c r="AA700" s="140"/>
    </row>
    <row r="701" spans="1:27" ht="12.5">
      <c r="A701" s="140"/>
      <c r="B701" s="140"/>
      <c r="C701" s="140"/>
      <c r="D701" s="140"/>
      <c r="E701" s="140"/>
      <c r="F701" s="140"/>
      <c r="G701" s="140"/>
      <c r="H701" s="140"/>
      <c r="I701" s="140"/>
      <c r="J701" s="140"/>
      <c r="K701" s="140"/>
      <c r="L701" s="140"/>
      <c r="M701" s="140"/>
      <c r="N701" s="140"/>
      <c r="O701" s="140"/>
      <c r="P701" s="140"/>
      <c r="Q701" s="140"/>
      <c r="R701" s="140"/>
      <c r="S701" s="140"/>
      <c r="T701" s="140"/>
      <c r="U701" s="140"/>
      <c r="V701" s="140"/>
      <c r="W701" s="140"/>
      <c r="X701" s="140"/>
      <c r="Y701" s="140"/>
      <c r="Z701" s="140"/>
      <c r="AA701" s="140"/>
    </row>
    <row r="702" spans="1:27" ht="12.5">
      <c r="A702" s="140"/>
      <c r="B702" s="140"/>
      <c r="C702" s="140"/>
      <c r="D702" s="140"/>
      <c r="E702" s="140"/>
      <c r="F702" s="140"/>
      <c r="G702" s="140"/>
      <c r="H702" s="140"/>
      <c r="I702" s="140"/>
      <c r="J702" s="140"/>
      <c r="K702" s="140"/>
      <c r="L702" s="140"/>
      <c r="M702" s="140"/>
      <c r="N702" s="140"/>
      <c r="O702" s="140"/>
      <c r="P702" s="140"/>
      <c r="Q702" s="140"/>
      <c r="R702" s="140"/>
      <c r="S702" s="140"/>
      <c r="T702" s="140"/>
      <c r="U702" s="140"/>
      <c r="V702" s="140"/>
      <c r="W702" s="140"/>
      <c r="X702" s="140"/>
      <c r="Y702" s="140"/>
      <c r="Z702" s="140"/>
      <c r="AA702" s="140"/>
    </row>
    <row r="703" spans="1:27" ht="12.5">
      <c r="A703" s="140"/>
      <c r="B703" s="140"/>
      <c r="C703" s="140"/>
      <c r="D703" s="140"/>
      <c r="E703" s="140"/>
      <c r="F703" s="140"/>
      <c r="G703" s="140"/>
      <c r="H703" s="140"/>
      <c r="I703" s="140"/>
      <c r="J703" s="140"/>
      <c r="K703" s="140"/>
      <c r="L703" s="140"/>
      <c r="M703" s="140"/>
      <c r="N703" s="140"/>
      <c r="O703" s="140"/>
      <c r="P703" s="140"/>
      <c r="Q703" s="140"/>
      <c r="R703" s="140"/>
      <c r="S703" s="140"/>
      <c r="T703" s="140"/>
      <c r="U703" s="140"/>
      <c r="V703" s="140"/>
      <c r="W703" s="140"/>
      <c r="X703" s="140"/>
      <c r="Y703" s="140"/>
      <c r="Z703" s="140"/>
      <c r="AA703" s="140"/>
    </row>
    <row r="704" spans="1:27" ht="12.5">
      <c r="A704" s="140"/>
      <c r="B704" s="140"/>
      <c r="C704" s="140"/>
      <c r="D704" s="140"/>
      <c r="E704" s="140"/>
      <c r="F704" s="140"/>
      <c r="G704" s="140"/>
      <c r="H704" s="140"/>
      <c r="I704" s="140"/>
      <c r="J704" s="140"/>
      <c r="K704" s="140"/>
      <c r="L704" s="140"/>
      <c r="M704" s="140"/>
      <c r="N704" s="140"/>
      <c r="O704" s="140"/>
      <c r="P704" s="140"/>
      <c r="Q704" s="140"/>
      <c r="R704" s="140"/>
      <c r="S704" s="140"/>
      <c r="T704" s="140"/>
      <c r="U704" s="140"/>
      <c r="V704" s="140"/>
      <c r="W704" s="140"/>
      <c r="X704" s="140"/>
      <c r="Y704" s="140"/>
      <c r="Z704" s="140"/>
      <c r="AA704" s="140"/>
    </row>
    <row r="705" spans="1:27" ht="12.5">
      <c r="A705" s="140"/>
      <c r="B705" s="140"/>
      <c r="C705" s="140"/>
      <c r="D705" s="140"/>
      <c r="E705" s="140"/>
      <c r="F705" s="140"/>
      <c r="G705" s="140"/>
      <c r="H705" s="140"/>
      <c r="I705" s="140"/>
      <c r="J705" s="140"/>
      <c r="K705" s="140"/>
      <c r="L705" s="140"/>
      <c r="M705" s="140"/>
      <c r="N705" s="140"/>
      <c r="O705" s="140"/>
      <c r="P705" s="140"/>
      <c r="Q705" s="140"/>
      <c r="R705" s="140"/>
      <c r="S705" s="140"/>
      <c r="T705" s="140"/>
      <c r="U705" s="140"/>
      <c r="V705" s="140"/>
      <c r="W705" s="140"/>
      <c r="X705" s="140"/>
      <c r="Y705" s="140"/>
      <c r="Z705" s="140"/>
      <c r="AA705" s="140"/>
    </row>
    <row r="706" spans="1:27" ht="12.5">
      <c r="A706" s="140"/>
      <c r="B706" s="140"/>
      <c r="C706" s="140"/>
      <c r="D706" s="140"/>
      <c r="E706" s="140"/>
      <c r="F706" s="140"/>
      <c r="G706" s="140"/>
      <c r="H706" s="140"/>
      <c r="I706" s="140"/>
      <c r="J706" s="140"/>
      <c r="K706" s="140"/>
      <c r="L706" s="140"/>
      <c r="M706" s="140"/>
      <c r="N706" s="140"/>
      <c r="O706" s="140"/>
      <c r="P706" s="140"/>
      <c r="Q706" s="140"/>
      <c r="R706" s="140"/>
      <c r="S706" s="140"/>
      <c r="T706" s="140"/>
      <c r="U706" s="140"/>
      <c r="V706" s="140"/>
      <c r="W706" s="140"/>
      <c r="X706" s="140"/>
      <c r="Y706" s="140"/>
      <c r="Z706" s="140"/>
      <c r="AA706" s="140"/>
    </row>
    <row r="707" spans="1:27" ht="12.5">
      <c r="A707" s="140"/>
      <c r="B707" s="140"/>
      <c r="C707" s="140"/>
      <c r="D707" s="140"/>
      <c r="E707" s="140"/>
      <c r="F707" s="140"/>
      <c r="G707" s="140"/>
      <c r="H707" s="140"/>
      <c r="I707" s="140"/>
      <c r="J707" s="140"/>
      <c r="K707" s="140"/>
      <c r="L707" s="140"/>
      <c r="M707" s="140"/>
      <c r="N707" s="140"/>
      <c r="O707" s="140"/>
      <c r="P707" s="140"/>
      <c r="Q707" s="140"/>
      <c r="R707" s="140"/>
      <c r="S707" s="140"/>
      <c r="T707" s="140"/>
      <c r="U707" s="140"/>
      <c r="V707" s="140"/>
      <c r="W707" s="140"/>
      <c r="X707" s="140"/>
      <c r="Y707" s="140"/>
      <c r="Z707" s="140"/>
      <c r="AA707" s="140"/>
    </row>
    <row r="708" spans="1:27" ht="12.5">
      <c r="A708" s="140"/>
      <c r="B708" s="140"/>
      <c r="C708" s="140"/>
      <c r="D708" s="140"/>
      <c r="E708" s="140"/>
      <c r="F708" s="140"/>
      <c r="G708" s="140"/>
      <c r="H708" s="140"/>
      <c r="I708" s="140"/>
      <c r="J708" s="140"/>
      <c r="K708" s="140"/>
      <c r="L708" s="140"/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  <c r="Y708" s="140"/>
      <c r="Z708" s="140"/>
      <c r="AA708" s="140"/>
    </row>
    <row r="709" spans="1:27" ht="12.5">
      <c r="A709" s="140"/>
      <c r="B709" s="140"/>
      <c r="C709" s="140"/>
      <c r="D709" s="140"/>
      <c r="E709" s="140"/>
      <c r="F709" s="140"/>
      <c r="G709" s="140"/>
      <c r="H709" s="140"/>
      <c r="I709" s="140"/>
      <c r="J709" s="140"/>
      <c r="K709" s="140"/>
      <c r="L709" s="140"/>
      <c r="M709" s="140"/>
      <c r="N709" s="140"/>
      <c r="O709" s="140"/>
      <c r="P709" s="140"/>
      <c r="Q709" s="140"/>
      <c r="R709" s="140"/>
      <c r="S709" s="140"/>
      <c r="T709" s="140"/>
      <c r="U709" s="140"/>
      <c r="V709" s="140"/>
      <c r="W709" s="140"/>
      <c r="X709" s="140"/>
      <c r="Y709" s="140"/>
      <c r="Z709" s="140"/>
      <c r="AA709" s="140"/>
    </row>
    <row r="710" spans="1:27" ht="12.5">
      <c r="A710" s="140"/>
      <c r="B710" s="140"/>
      <c r="C710" s="140"/>
      <c r="D710" s="140"/>
      <c r="E710" s="140"/>
      <c r="F710" s="140"/>
      <c r="G710" s="140"/>
      <c r="H710" s="140"/>
      <c r="I710" s="140"/>
      <c r="J710" s="140"/>
      <c r="K710" s="140"/>
      <c r="L710" s="140"/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  <c r="Y710" s="140"/>
      <c r="Z710" s="140"/>
      <c r="AA710" s="140"/>
    </row>
    <row r="711" spans="1:27" ht="12.5">
      <c r="A711" s="140"/>
      <c r="B711" s="140"/>
      <c r="C711" s="140"/>
      <c r="D711" s="140"/>
      <c r="E711" s="140"/>
      <c r="F711" s="140"/>
      <c r="G711" s="140"/>
      <c r="H711" s="140"/>
      <c r="I711" s="140"/>
      <c r="J711" s="140"/>
      <c r="K711" s="140"/>
      <c r="L711" s="140"/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  <c r="Y711" s="140"/>
      <c r="Z711" s="140"/>
      <c r="AA711" s="140"/>
    </row>
    <row r="712" spans="1:27" ht="12.5">
      <c r="A712" s="140"/>
      <c r="B712" s="140"/>
      <c r="C712" s="140"/>
      <c r="D712" s="140"/>
      <c r="E712" s="140"/>
      <c r="F712" s="140"/>
      <c r="G712" s="140"/>
      <c r="H712" s="140"/>
      <c r="I712" s="140"/>
      <c r="J712" s="140"/>
      <c r="K712" s="140"/>
      <c r="L712" s="140"/>
      <c r="M712" s="140"/>
      <c r="N712" s="140"/>
      <c r="O712" s="140"/>
      <c r="P712" s="140"/>
      <c r="Q712" s="140"/>
      <c r="R712" s="140"/>
      <c r="S712" s="140"/>
      <c r="T712" s="140"/>
      <c r="U712" s="140"/>
      <c r="V712" s="140"/>
      <c r="W712" s="140"/>
      <c r="X712" s="140"/>
      <c r="Y712" s="140"/>
      <c r="Z712" s="140"/>
      <c r="AA712" s="140"/>
    </row>
    <row r="713" spans="1:27" ht="12.5">
      <c r="A713" s="140"/>
      <c r="B713" s="140"/>
      <c r="C713" s="140"/>
      <c r="D713" s="140"/>
      <c r="E713" s="140"/>
      <c r="F713" s="140"/>
      <c r="G713" s="140"/>
      <c r="H713" s="140"/>
      <c r="I713" s="140"/>
      <c r="J713" s="140"/>
      <c r="K713" s="140"/>
      <c r="L713" s="140"/>
      <c r="M713" s="140"/>
      <c r="N713" s="140"/>
      <c r="O713" s="140"/>
      <c r="P713" s="140"/>
      <c r="Q713" s="140"/>
      <c r="R713" s="140"/>
      <c r="S713" s="140"/>
      <c r="T713" s="140"/>
      <c r="U713" s="140"/>
      <c r="V713" s="140"/>
      <c r="W713" s="140"/>
      <c r="X713" s="140"/>
      <c r="Y713" s="140"/>
      <c r="Z713" s="140"/>
      <c r="AA713" s="140"/>
    </row>
    <row r="714" spans="1:27" ht="12.5">
      <c r="A714" s="140"/>
      <c r="B714" s="140"/>
      <c r="C714" s="140"/>
      <c r="D714" s="140"/>
      <c r="E714" s="140"/>
      <c r="F714" s="140"/>
      <c r="G714" s="140"/>
      <c r="H714" s="140"/>
      <c r="I714" s="140"/>
      <c r="J714" s="140"/>
      <c r="K714" s="140"/>
      <c r="L714" s="140"/>
      <c r="M714" s="140"/>
      <c r="N714" s="140"/>
      <c r="O714" s="140"/>
      <c r="P714" s="140"/>
      <c r="Q714" s="140"/>
      <c r="R714" s="140"/>
      <c r="S714" s="140"/>
      <c r="T714" s="140"/>
      <c r="U714" s="140"/>
      <c r="V714" s="140"/>
      <c r="W714" s="140"/>
      <c r="X714" s="140"/>
      <c r="Y714" s="140"/>
      <c r="Z714" s="140"/>
      <c r="AA714" s="140"/>
    </row>
    <row r="715" spans="1:27" ht="12.5">
      <c r="A715" s="140"/>
      <c r="B715" s="140"/>
      <c r="C715" s="140"/>
      <c r="D715" s="140"/>
      <c r="E715" s="140"/>
      <c r="F715" s="140"/>
      <c r="G715" s="140"/>
      <c r="H715" s="140"/>
      <c r="I715" s="140"/>
      <c r="J715" s="140"/>
      <c r="K715" s="140"/>
      <c r="L715" s="140"/>
      <c r="M715" s="140"/>
      <c r="N715" s="140"/>
      <c r="O715" s="140"/>
      <c r="P715" s="140"/>
      <c r="Q715" s="140"/>
      <c r="R715" s="140"/>
      <c r="S715" s="140"/>
      <c r="T715" s="140"/>
      <c r="U715" s="140"/>
      <c r="V715" s="140"/>
      <c r="W715" s="140"/>
      <c r="X715" s="140"/>
      <c r="Y715" s="140"/>
      <c r="Z715" s="140"/>
      <c r="AA715" s="140"/>
    </row>
    <row r="716" spans="1:27" ht="12.5">
      <c r="A716" s="140"/>
      <c r="B716" s="140"/>
      <c r="C716" s="140"/>
      <c r="D716" s="140"/>
      <c r="E716" s="140"/>
      <c r="F716" s="140"/>
      <c r="G716" s="140"/>
      <c r="H716" s="140"/>
      <c r="I716" s="140"/>
      <c r="J716" s="140"/>
      <c r="K716" s="140"/>
      <c r="L716" s="140"/>
      <c r="M716" s="140"/>
      <c r="N716" s="140"/>
      <c r="O716" s="140"/>
      <c r="P716" s="140"/>
      <c r="Q716" s="140"/>
      <c r="R716" s="140"/>
      <c r="S716" s="140"/>
      <c r="T716" s="140"/>
      <c r="U716" s="140"/>
      <c r="V716" s="140"/>
      <c r="W716" s="140"/>
      <c r="X716" s="140"/>
      <c r="Y716" s="140"/>
      <c r="Z716" s="140"/>
      <c r="AA716" s="140"/>
    </row>
    <row r="717" spans="1:27" ht="12.5">
      <c r="A717" s="140"/>
      <c r="B717" s="140"/>
      <c r="C717" s="140"/>
      <c r="D717" s="140"/>
      <c r="E717" s="140"/>
      <c r="F717" s="140"/>
      <c r="G717" s="140"/>
      <c r="H717" s="140"/>
      <c r="I717" s="140"/>
      <c r="J717" s="140"/>
      <c r="K717" s="140"/>
      <c r="L717" s="140"/>
      <c r="M717" s="140"/>
      <c r="N717" s="140"/>
      <c r="O717" s="140"/>
      <c r="P717" s="140"/>
      <c r="Q717" s="140"/>
      <c r="R717" s="140"/>
      <c r="S717" s="140"/>
      <c r="T717" s="140"/>
      <c r="U717" s="140"/>
      <c r="V717" s="140"/>
      <c r="W717" s="140"/>
      <c r="X717" s="140"/>
      <c r="Y717" s="140"/>
      <c r="Z717" s="140"/>
      <c r="AA717" s="140"/>
    </row>
    <row r="718" spans="1:27" ht="12.5">
      <c r="A718" s="140"/>
      <c r="B718" s="140"/>
      <c r="C718" s="140"/>
      <c r="D718" s="140"/>
      <c r="E718" s="140"/>
      <c r="F718" s="140"/>
      <c r="G718" s="140"/>
      <c r="H718" s="140"/>
      <c r="I718" s="140"/>
      <c r="J718" s="140"/>
      <c r="K718" s="140"/>
      <c r="L718" s="140"/>
      <c r="M718" s="140"/>
      <c r="N718" s="140"/>
      <c r="O718" s="140"/>
      <c r="P718" s="140"/>
      <c r="Q718" s="140"/>
      <c r="R718" s="140"/>
      <c r="S718" s="140"/>
      <c r="T718" s="140"/>
      <c r="U718" s="140"/>
      <c r="V718" s="140"/>
      <c r="W718" s="140"/>
      <c r="X718" s="140"/>
      <c r="Y718" s="140"/>
      <c r="Z718" s="140"/>
      <c r="AA718" s="140"/>
    </row>
    <row r="719" spans="1:27" ht="12.5">
      <c r="A719" s="140"/>
      <c r="B719" s="140"/>
      <c r="C719" s="140"/>
      <c r="D719" s="140"/>
      <c r="E719" s="140"/>
      <c r="F719" s="140"/>
      <c r="G719" s="140"/>
      <c r="H719" s="140"/>
      <c r="I719" s="140"/>
      <c r="J719" s="140"/>
      <c r="K719" s="140"/>
      <c r="L719" s="140"/>
      <c r="M719" s="140"/>
      <c r="N719" s="140"/>
      <c r="O719" s="140"/>
      <c r="P719" s="140"/>
      <c r="Q719" s="140"/>
      <c r="R719" s="140"/>
      <c r="S719" s="140"/>
      <c r="T719" s="140"/>
      <c r="U719" s="140"/>
      <c r="V719" s="140"/>
      <c r="W719" s="140"/>
      <c r="X719" s="140"/>
      <c r="Y719" s="140"/>
      <c r="Z719" s="140"/>
      <c r="AA719" s="140"/>
    </row>
    <row r="720" spans="1:27" ht="12.5">
      <c r="A720" s="140"/>
      <c r="B720" s="140"/>
      <c r="C720" s="140"/>
      <c r="D720" s="140"/>
      <c r="E720" s="140"/>
      <c r="F720" s="140"/>
      <c r="G720" s="140"/>
      <c r="H720" s="140"/>
      <c r="I720" s="140"/>
      <c r="J720" s="140"/>
      <c r="K720" s="140"/>
      <c r="L720" s="140"/>
      <c r="M720" s="140"/>
      <c r="N720" s="140"/>
      <c r="O720" s="140"/>
      <c r="P720" s="140"/>
      <c r="Q720" s="140"/>
      <c r="R720" s="140"/>
      <c r="S720" s="140"/>
      <c r="T720" s="140"/>
      <c r="U720" s="140"/>
      <c r="V720" s="140"/>
      <c r="W720" s="140"/>
      <c r="X720" s="140"/>
      <c r="Y720" s="140"/>
      <c r="Z720" s="140"/>
      <c r="AA720" s="140"/>
    </row>
    <row r="721" spans="1:27" ht="12.5">
      <c r="A721" s="140"/>
      <c r="B721" s="140"/>
      <c r="C721" s="140"/>
      <c r="D721" s="140"/>
      <c r="E721" s="140"/>
      <c r="F721" s="140"/>
      <c r="G721" s="140"/>
      <c r="H721" s="140"/>
      <c r="I721" s="140"/>
      <c r="J721" s="140"/>
      <c r="K721" s="140"/>
      <c r="L721" s="140"/>
      <c r="M721" s="140"/>
      <c r="N721" s="140"/>
      <c r="O721" s="140"/>
      <c r="P721" s="140"/>
      <c r="Q721" s="140"/>
      <c r="R721" s="140"/>
      <c r="S721" s="140"/>
      <c r="T721" s="140"/>
      <c r="U721" s="140"/>
      <c r="V721" s="140"/>
      <c r="W721" s="140"/>
      <c r="X721" s="140"/>
      <c r="Y721" s="140"/>
      <c r="Z721" s="140"/>
      <c r="AA721" s="140"/>
    </row>
    <row r="722" spans="1:27" ht="12.5">
      <c r="A722" s="140"/>
      <c r="B722" s="140"/>
      <c r="C722" s="140"/>
      <c r="D722" s="140"/>
      <c r="E722" s="140"/>
      <c r="F722" s="140"/>
      <c r="G722" s="140"/>
      <c r="H722" s="140"/>
      <c r="I722" s="140"/>
      <c r="J722" s="140"/>
      <c r="K722" s="140"/>
      <c r="L722" s="140"/>
      <c r="M722" s="140"/>
      <c r="N722" s="140"/>
      <c r="O722" s="140"/>
      <c r="P722" s="140"/>
      <c r="Q722" s="140"/>
      <c r="R722" s="140"/>
      <c r="S722" s="140"/>
      <c r="T722" s="140"/>
      <c r="U722" s="140"/>
      <c r="V722" s="140"/>
      <c r="W722" s="140"/>
      <c r="X722" s="140"/>
      <c r="Y722" s="140"/>
      <c r="Z722" s="140"/>
      <c r="AA722" s="140"/>
    </row>
    <row r="723" spans="1:27" ht="12.5">
      <c r="A723" s="140"/>
      <c r="B723" s="140"/>
      <c r="C723" s="140"/>
      <c r="D723" s="140"/>
      <c r="E723" s="140"/>
      <c r="F723" s="140"/>
      <c r="G723" s="140"/>
      <c r="H723" s="140"/>
      <c r="I723" s="140"/>
      <c r="J723" s="140"/>
      <c r="K723" s="140"/>
      <c r="L723" s="140"/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  <c r="Y723" s="140"/>
      <c r="Z723" s="140"/>
      <c r="AA723" s="140"/>
    </row>
    <row r="724" spans="1:27" ht="12.5">
      <c r="A724" s="140"/>
      <c r="B724" s="140"/>
      <c r="C724" s="140"/>
      <c r="D724" s="140"/>
      <c r="E724" s="140"/>
      <c r="F724" s="140"/>
      <c r="G724" s="140"/>
      <c r="H724" s="140"/>
      <c r="I724" s="140"/>
      <c r="J724" s="140"/>
      <c r="K724" s="140"/>
      <c r="L724" s="140"/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  <c r="Y724" s="140"/>
      <c r="Z724" s="140"/>
      <c r="AA724" s="140"/>
    </row>
    <row r="725" spans="1:27" ht="12.5">
      <c r="A725" s="140"/>
      <c r="B725" s="140"/>
      <c r="C725" s="140"/>
      <c r="D725" s="140"/>
      <c r="E725" s="140"/>
      <c r="F725" s="140"/>
      <c r="G725" s="140"/>
      <c r="H725" s="140"/>
      <c r="I725" s="140"/>
      <c r="J725" s="140"/>
      <c r="K725" s="140"/>
      <c r="L725" s="140"/>
      <c r="M725" s="140"/>
      <c r="N725" s="140"/>
      <c r="O725" s="140"/>
      <c r="P725" s="140"/>
      <c r="Q725" s="140"/>
      <c r="R725" s="140"/>
      <c r="S725" s="140"/>
      <c r="T725" s="140"/>
      <c r="U725" s="140"/>
      <c r="V725" s="140"/>
      <c r="W725" s="140"/>
      <c r="X725" s="140"/>
      <c r="Y725" s="140"/>
      <c r="Z725" s="140"/>
      <c r="AA725" s="140"/>
    </row>
    <row r="726" spans="1:27" ht="12.5">
      <c r="A726" s="140"/>
      <c r="B726" s="140"/>
      <c r="C726" s="140"/>
      <c r="D726" s="140"/>
      <c r="E726" s="140"/>
      <c r="F726" s="140"/>
      <c r="G726" s="140"/>
      <c r="H726" s="140"/>
      <c r="I726" s="140"/>
      <c r="J726" s="140"/>
      <c r="K726" s="140"/>
      <c r="L726" s="140"/>
      <c r="M726" s="140"/>
      <c r="N726" s="140"/>
      <c r="O726" s="140"/>
      <c r="P726" s="140"/>
      <c r="Q726" s="140"/>
      <c r="R726" s="140"/>
      <c r="S726" s="140"/>
      <c r="T726" s="140"/>
      <c r="U726" s="140"/>
      <c r="V726" s="140"/>
      <c r="W726" s="140"/>
      <c r="X726" s="140"/>
      <c r="Y726" s="140"/>
      <c r="Z726" s="140"/>
      <c r="AA726" s="140"/>
    </row>
    <row r="727" spans="1:27" ht="12.5">
      <c r="A727" s="140"/>
      <c r="B727" s="140"/>
      <c r="C727" s="140"/>
      <c r="D727" s="140"/>
      <c r="E727" s="140"/>
      <c r="F727" s="140"/>
      <c r="G727" s="140"/>
      <c r="H727" s="140"/>
      <c r="I727" s="140"/>
      <c r="J727" s="140"/>
      <c r="K727" s="140"/>
      <c r="L727" s="140"/>
      <c r="M727" s="140"/>
      <c r="N727" s="140"/>
      <c r="O727" s="140"/>
      <c r="P727" s="140"/>
      <c r="Q727" s="140"/>
      <c r="R727" s="140"/>
      <c r="S727" s="140"/>
      <c r="T727" s="140"/>
      <c r="U727" s="140"/>
      <c r="V727" s="140"/>
      <c r="W727" s="140"/>
      <c r="X727" s="140"/>
      <c r="Y727" s="140"/>
      <c r="Z727" s="140"/>
      <c r="AA727" s="140"/>
    </row>
    <row r="728" spans="1:27" ht="12.5">
      <c r="A728" s="140"/>
      <c r="B728" s="140"/>
      <c r="C728" s="140"/>
      <c r="D728" s="140"/>
      <c r="E728" s="140"/>
      <c r="F728" s="140"/>
      <c r="G728" s="140"/>
      <c r="H728" s="140"/>
      <c r="I728" s="140"/>
      <c r="J728" s="140"/>
      <c r="K728" s="140"/>
      <c r="L728" s="140"/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  <c r="Y728" s="140"/>
      <c r="Z728" s="140"/>
      <c r="AA728" s="140"/>
    </row>
    <row r="729" spans="1:27" ht="12.5">
      <c r="A729" s="140"/>
      <c r="B729" s="140"/>
      <c r="C729" s="140"/>
      <c r="D729" s="140"/>
      <c r="E729" s="140"/>
      <c r="F729" s="140"/>
      <c r="G729" s="140"/>
      <c r="H729" s="140"/>
      <c r="I729" s="140"/>
      <c r="J729" s="140"/>
      <c r="K729" s="140"/>
      <c r="L729" s="140"/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  <c r="Y729" s="140"/>
      <c r="Z729" s="140"/>
      <c r="AA729" s="140"/>
    </row>
    <row r="730" spans="1:27" ht="12.5">
      <c r="A730" s="140"/>
      <c r="B730" s="140"/>
      <c r="C730" s="140"/>
      <c r="D730" s="140"/>
      <c r="E730" s="140"/>
      <c r="F730" s="140"/>
      <c r="G730" s="140"/>
      <c r="H730" s="140"/>
      <c r="I730" s="140"/>
      <c r="J730" s="140"/>
      <c r="K730" s="140"/>
      <c r="L730" s="140"/>
      <c r="M730" s="140"/>
      <c r="N730" s="140"/>
      <c r="O730" s="140"/>
      <c r="P730" s="140"/>
      <c r="Q730" s="140"/>
      <c r="R730" s="140"/>
      <c r="S730" s="140"/>
      <c r="T730" s="140"/>
      <c r="U730" s="140"/>
      <c r="V730" s="140"/>
      <c r="W730" s="140"/>
      <c r="X730" s="140"/>
      <c r="Y730" s="140"/>
      <c r="Z730" s="140"/>
      <c r="AA730" s="140"/>
    </row>
    <row r="731" spans="1:27" ht="12.5">
      <c r="A731" s="140"/>
      <c r="B731" s="140"/>
      <c r="C731" s="140"/>
      <c r="D731" s="140"/>
      <c r="E731" s="140"/>
      <c r="F731" s="140"/>
      <c r="G731" s="140"/>
      <c r="H731" s="140"/>
      <c r="I731" s="140"/>
      <c r="J731" s="140"/>
      <c r="K731" s="140"/>
      <c r="L731" s="140"/>
      <c r="M731" s="140"/>
      <c r="N731" s="140"/>
      <c r="O731" s="140"/>
      <c r="P731" s="140"/>
      <c r="Q731" s="140"/>
      <c r="R731" s="140"/>
      <c r="S731" s="140"/>
      <c r="T731" s="140"/>
      <c r="U731" s="140"/>
      <c r="V731" s="140"/>
      <c r="W731" s="140"/>
      <c r="X731" s="140"/>
      <c r="Y731" s="140"/>
      <c r="Z731" s="140"/>
      <c r="AA731" s="140"/>
    </row>
    <row r="732" spans="1:27" ht="12.5">
      <c r="A732" s="140"/>
      <c r="B732" s="140"/>
      <c r="C732" s="140"/>
      <c r="D732" s="140"/>
      <c r="E732" s="140"/>
      <c r="F732" s="140"/>
      <c r="G732" s="140"/>
      <c r="H732" s="140"/>
      <c r="I732" s="140"/>
      <c r="J732" s="140"/>
      <c r="K732" s="140"/>
      <c r="L732" s="140"/>
      <c r="M732" s="140"/>
      <c r="N732" s="140"/>
      <c r="O732" s="140"/>
      <c r="P732" s="140"/>
      <c r="Q732" s="140"/>
      <c r="R732" s="140"/>
      <c r="S732" s="140"/>
      <c r="T732" s="140"/>
      <c r="U732" s="140"/>
      <c r="V732" s="140"/>
      <c r="W732" s="140"/>
      <c r="X732" s="140"/>
      <c r="Y732" s="140"/>
      <c r="Z732" s="140"/>
      <c r="AA732" s="140"/>
    </row>
    <row r="733" spans="1:27" ht="12.5">
      <c r="A733" s="140"/>
      <c r="B733" s="140"/>
      <c r="C733" s="140"/>
      <c r="D733" s="140"/>
      <c r="E733" s="140"/>
      <c r="F733" s="140"/>
      <c r="G733" s="140"/>
      <c r="H733" s="140"/>
      <c r="I733" s="140"/>
      <c r="J733" s="140"/>
      <c r="K733" s="140"/>
      <c r="L733" s="140"/>
      <c r="M733" s="140"/>
      <c r="N733" s="140"/>
      <c r="O733" s="140"/>
      <c r="P733" s="140"/>
      <c r="Q733" s="140"/>
      <c r="R733" s="140"/>
      <c r="S733" s="140"/>
      <c r="T733" s="140"/>
      <c r="U733" s="140"/>
      <c r="V733" s="140"/>
      <c r="W733" s="140"/>
      <c r="X733" s="140"/>
      <c r="Y733" s="140"/>
      <c r="Z733" s="140"/>
      <c r="AA733" s="140"/>
    </row>
    <row r="734" spans="1:27" ht="12.5">
      <c r="A734" s="140"/>
      <c r="B734" s="140"/>
      <c r="C734" s="140"/>
      <c r="D734" s="140"/>
      <c r="E734" s="140"/>
      <c r="F734" s="140"/>
      <c r="G734" s="140"/>
      <c r="H734" s="140"/>
      <c r="I734" s="140"/>
      <c r="J734" s="140"/>
      <c r="K734" s="140"/>
      <c r="L734" s="140"/>
      <c r="M734" s="140"/>
      <c r="N734" s="140"/>
      <c r="O734" s="140"/>
      <c r="P734" s="140"/>
      <c r="Q734" s="140"/>
      <c r="R734" s="140"/>
      <c r="S734" s="140"/>
      <c r="T734" s="140"/>
      <c r="U734" s="140"/>
      <c r="V734" s="140"/>
      <c r="W734" s="140"/>
      <c r="X734" s="140"/>
      <c r="Y734" s="140"/>
      <c r="Z734" s="140"/>
      <c r="AA734" s="140"/>
    </row>
    <row r="735" spans="1:27" ht="12.5">
      <c r="A735" s="140"/>
      <c r="B735" s="140"/>
      <c r="C735" s="140"/>
      <c r="D735" s="140"/>
      <c r="E735" s="140"/>
      <c r="F735" s="140"/>
      <c r="G735" s="140"/>
      <c r="H735" s="140"/>
      <c r="I735" s="140"/>
      <c r="J735" s="140"/>
      <c r="K735" s="140"/>
      <c r="L735" s="140"/>
      <c r="M735" s="140"/>
      <c r="N735" s="140"/>
      <c r="O735" s="140"/>
      <c r="P735" s="140"/>
      <c r="Q735" s="140"/>
      <c r="R735" s="140"/>
      <c r="S735" s="140"/>
      <c r="T735" s="140"/>
      <c r="U735" s="140"/>
      <c r="V735" s="140"/>
      <c r="W735" s="140"/>
      <c r="X735" s="140"/>
      <c r="Y735" s="140"/>
      <c r="Z735" s="140"/>
      <c r="AA735" s="140"/>
    </row>
    <row r="736" spans="1:27" ht="12.5">
      <c r="A736" s="140"/>
      <c r="B736" s="140"/>
      <c r="C736" s="140"/>
      <c r="D736" s="140"/>
      <c r="E736" s="140"/>
      <c r="F736" s="140"/>
      <c r="G736" s="140"/>
      <c r="H736" s="140"/>
      <c r="I736" s="140"/>
      <c r="J736" s="140"/>
      <c r="K736" s="140"/>
      <c r="L736" s="140"/>
      <c r="M736" s="140"/>
      <c r="N736" s="140"/>
      <c r="O736" s="140"/>
      <c r="P736" s="140"/>
      <c r="Q736" s="140"/>
      <c r="R736" s="140"/>
      <c r="S736" s="140"/>
      <c r="T736" s="140"/>
      <c r="U736" s="140"/>
      <c r="V736" s="140"/>
      <c r="W736" s="140"/>
      <c r="X736" s="140"/>
      <c r="Y736" s="140"/>
      <c r="Z736" s="140"/>
      <c r="AA736" s="140"/>
    </row>
    <row r="737" spans="1:27" ht="12.5">
      <c r="A737" s="140"/>
      <c r="B737" s="140"/>
      <c r="C737" s="140"/>
      <c r="D737" s="140"/>
      <c r="E737" s="140"/>
      <c r="F737" s="140"/>
      <c r="G737" s="140"/>
      <c r="H737" s="140"/>
      <c r="I737" s="140"/>
      <c r="J737" s="140"/>
      <c r="K737" s="140"/>
      <c r="L737" s="140"/>
      <c r="M737" s="140"/>
      <c r="N737" s="140"/>
      <c r="O737" s="140"/>
      <c r="P737" s="140"/>
      <c r="Q737" s="140"/>
      <c r="R737" s="140"/>
      <c r="S737" s="140"/>
      <c r="T737" s="140"/>
      <c r="U737" s="140"/>
      <c r="V737" s="140"/>
      <c r="W737" s="140"/>
      <c r="X737" s="140"/>
      <c r="Y737" s="140"/>
      <c r="Z737" s="140"/>
      <c r="AA737" s="140"/>
    </row>
    <row r="738" spans="1:27" ht="12.5">
      <c r="A738" s="140"/>
      <c r="B738" s="140"/>
      <c r="C738" s="140"/>
      <c r="D738" s="140"/>
      <c r="E738" s="140"/>
      <c r="F738" s="140"/>
      <c r="G738" s="140"/>
      <c r="H738" s="140"/>
      <c r="I738" s="140"/>
      <c r="J738" s="140"/>
      <c r="K738" s="140"/>
      <c r="L738" s="140"/>
      <c r="M738" s="140"/>
      <c r="N738" s="140"/>
      <c r="O738" s="140"/>
      <c r="P738" s="140"/>
      <c r="Q738" s="140"/>
      <c r="R738" s="140"/>
      <c r="S738" s="140"/>
      <c r="T738" s="140"/>
      <c r="U738" s="140"/>
      <c r="V738" s="140"/>
      <c r="W738" s="140"/>
      <c r="X738" s="140"/>
      <c r="Y738" s="140"/>
      <c r="Z738" s="140"/>
      <c r="AA738" s="140"/>
    </row>
    <row r="739" spans="1:27" ht="12.5">
      <c r="A739" s="140"/>
      <c r="B739" s="140"/>
      <c r="C739" s="140"/>
      <c r="D739" s="140"/>
      <c r="E739" s="140"/>
      <c r="F739" s="140"/>
      <c r="G739" s="140"/>
      <c r="H739" s="140"/>
      <c r="I739" s="140"/>
      <c r="J739" s="140"/>
      <c r="K739" s="140"/>
      <c r="L739" s="140"/>
      <c r="M739" s="140"/>
      <c r="N739" s="140"/>
      <c r="O739" s="140"/>
      <c r="P739" s="140"/>
      <c r="Q739" s="140"/>
      <c r="R739" s="140"/>
      <c r="S739" s="140"/>
      <c r="T739" s="140"/>
      <c r="U739" s="140"/>
      <c r="V739" s="140"/>
      <c r="W739" s="140"/>
      <c r="X739" s="140"/>
      <c r="Y739" s="140"/>
      <c r="Z739" s="140"/>
      <c r="AA739" s="140"/>
    </row>
    <row r="740" spans="1:27" ht="12.5">
      <c r="A740" s="140"/>
      <c r="B740" s="140"/>
      <c r="C740" s="140"/>
      <c r="D740" s="140"/>
      <c r="E740" s="140"/>
      <c r="F740" s="140"/>
      <c r="G740" s="140"/>
      <c r="H740" s="140"/>
      <c r="I740" s="140"/>
      <c r="J740" s="140"/>
      <c r="K740" s="140"/>
      <c r="L740" s="140"/>
      <c r="M740" s="140"/>
      <c r="N740" s="140"/>
      <c r="O740" s="140"/>
      <c r="P740" s="140"/>
      <c r="Q740" s="140"/>
      <c r="R740" s="140"/>
      <c r="S740" s="140"/>
      <c r="T740" s="140"/>
      <c r="U740" s="140"/>
      <c r="V740" s="140"/>
      <c r="W740" s="140"/>
      <c r="X740" s="140"/>
      <c r="Y740" s="140"/>
      <c r="Z740" s="140"/>
      <c r="AA740" s="140"/>
    </row>
    <row r="741" spans="1:27" ht="12.5">
      <c r="A741" s="140"/>
      <c r="B741" s="140"/>
      <c r="C741" s="140"/>
      <c r="D741" s="140"/>
      <c r="E741" s="140"/>
      <c r="F741" s="140"/>
      <c r="G741" s="140"/>
      <c r="H741" s="140"/>
      <c r="I741" s="140"/>
      <c r="J741" s="140"/>
      <c r="K741" s="140"/>
      <c r="L741" s="140"/>
      <c r="M741" s="140"/>
      <c r="N741" s="140"/>
      <c r="O741" s="140"/>
      <c r="P741" s="140"/>
      <c r="Q741" s="140"/>
      <c r="R741" s="140"/>
      <c r="S741" s="140"/>
      <c r="T741" s="140"/>
      <c r="U741" s="140"/>
      <c r="V741" s="140"/>
      <c r="W741" s="140"/>
      <c r="X741" s="140"/>
      <c r="Y741" s="140"/>
      <c r="Z741" s="140"/>
      <c r="AA741" s="140"/>
    </row>
    <row r="742" spans="1:27" ht="12.5">
      <c r="A742" s="140"/>
      <c r="B742" s="140"/>
      <c r="C742" s="140"/>
      <c r="D742" s="140"/>
      <c r="E742" s="140"/>
      <c r="F742" s="140"/>
      <c r="G742" s="140"/>
      <c r="H742" s="140"/>
      <c r="I742" s="140"/>
      <c r="J742" s="140"/>
      <c r="K742" s="140"/>
      <c r="L742" s="140"/>
      <c r="M742" s="140"/>
      <c r="N742" s="140"/>
      <c r="O742" s="140"/>
      <c r="P742" s="140"/>
      <c r="Q742" s="140"/>
      <c r="R742" s="140"/>
      <c r="S742" s="140"/>
      <c r="T742" s="140"/>
      <c r="U742" s="140"/>
      <c r="V742" s="140"/>
      <c r="W742" s="140"/>
      <c r="X742" s="140"/>
      <c r="Y742" s="140"/>
      <c r="Z742" s="140"/>
      <c r="AA742" s="140"/>
    </row>
    <row r="743" spans="1:27" ht="12.5">
      <c r="A743" s="140"/>
      <c r="B743" s="140"/>
      <c r="C743" s="140"/>
      <c r="D743" s="140"/>
      <c r="E743" s="140"/>
      <c r="F743" s="140"/>
      <c r="G743" s="140"/>
      <c r="H743" s="140"/>
      <c r="I743" s="140"/>
      <c r="J743" s="140"/>
      <c r="K743" s="140"/>
      <c r="L743" s="140"/>
      <c r="M743" s="140"/>
      <c r="N743" s="140"/>
      <c r="O743" s="140"/>
      <c r="P743" s="140"/>
      <c r="Q743" s="140"/>
      <c r="R743" s="140"/>
      <c r="S743" s="140"/>
      <c r="T743" s="140"/>
      <c r="U743" s="140"/>
      <c r="V743" s="140"/>
      <c r="W743" s="140"/>
      <c r="X743" s="140"/>
      <c r="Y743" s="140"/>
      <c r="Z743" s="140"/>
      <c r="AA743" s="140"/>
    </row>
    <row r="744" spans="1:27" ht="12.5">
      <c r="A744" s="140"/>
      <c r="B744" s="140"/>
      <c r="C744" s="140"/>
      <c r="D744" s="140"/>
      <c r="E744" s="140"/>
      <c r="F744" s="140"/>
      <c r="G744" s="140"/>
      <c r="H744" s="140"/>
      <c r="I744" s="140"/>
      <c r="J744" s="140"/>
      <c r="K744" s="140"/>
      <c r="L744" s="140"/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  <c r="Y744" s="140"/>
      <c r="Z744" s="140"/>
      <c r="AA744" s="140"/>
    </row>
    <row r="745" spans="1:27" ht="12.5">
      <c r="A745" s="140"/>
      <c r="B745" s="140"/>
      <c r="C745" s="140"/>
      <c r="D745" s="140"/>
      <c r="E745" s="140"/>
      <c r="F745" s="140"/>
      <c r="G745" s="140"/>
      <c r="H745" s="140"/>
      <c r="I745" s="140"/>
      <c r="J745" s="140"/>
      <c r="K745" s="140"/>
      <c r="L745" s="140"/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  <c r="Y745" s="140"/>
      <c r="Z745" s="140"/>
      <c r="AA745" s="140"/>
    </row>
    <row r="746" spans="1:27" ht="12.5">
      <c r="A746" s="140"/>
      <c r="B746" s="140"/>
      <c r="C746" s="140"/>
      <c r="D746" s="140"/>
      <c r="E746" s="140"/>
      <c r="F746" s="140"/>
      <c r="G746" s="140"/>
      <c r="H746" s="140"/>
      <c r="I746" s="140"/>
      <c r="J746" s="140"/>
      <c r="K746" s="140"/>
      <c r="L746" s="140"/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  <c r="Y746" s="140"/>
      <c r="Z746" s="140"/>
      <c r="AA746" s="140"/>
    </row>
    <row r="747" spans="1:27" ht="12.5">
      <c r="A747" s="140"/>
      <c r="B747" s="140"/>
      <c r="C747" s="140"/>
      <c r="D747" s="140"/>
      <c r="E747" s="140"/>
      <c r="F747" s="140"/>
      <c r="G747" s="140"/>
      <c r="H747" s="140"/>
      <c r="I747" s="140"/>
      <c r="J747" s="140"/>
      <c r="K747" s="140"/>
      <c r="L747" s="140"/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  <c r="Y747" s="140"/>
      <c r="Z747" s="140"/>
      <c r="AA747" s="140"/>
    </row>
    <row r="748" spans="1:27" ht="12.5">
      <c r="A748" s="140"/>
      <c r="B748" s="140"/>
      <c r="C748" s="140"/>
      <c r="D748" s="140"/>
      <c r="E748" s="140"/>
      <c r="F748" s="140"/>
      <c r="G748" s="140"/>
      <c r="H748" s="140"/>
      <c r="I748" s="140"/>
      <c r="J748" s="140"/>
      <c r="K748" s="140"/>
      <c r="L748" s="140"/>
      <c r="M748" s="140"/>
      <c r="N748" s="140"/>
      <c r="O748" s="140"/>
      <c r="P748" s="140"/>
      <c r="Q748" s="140"/>
      <c r="R748" s="140"/>
      <c r="S748" s="140"/>
      <c r="T748" s="140"/>
      <c r="U748" s="140"/>
      <c r="V748" s="140"/>
      <c r="W748" s="140"/>
      <c r="X748" s="140"/>
      <c r="Y748" s="140"/>
      <c r="Z748" s="140"/>
      <c r="AA748" s="140"/>
    </row>
    <row r="749" spans="1:27" ht="12.5">
      <c r="A749" s="140"/>
      <c r="B749" s="140"/>
      <c r="C749" s="140"/>
      <c r="D749" s="140"/>
      <c r="E749" s="140"/>
      <c r="F749" s="140"/>
      <c r="G749" s="140"/>
      <c r="H749" s="140"/>
      <c r="I749" s="140"/>
      <c r="J749" s="140"/>
      <c r="K749" s="140"/>
      <c r="L749" s="140"/>
      <c r="M749" s="140"/>
      <c r="N749" s="140"/>
      <c r="O749" s="140"/>
      <c r="P749" s="140"/>
      <c r="Q749" s="140"/>
      <c r="R749" s="140"/>
      <c r="S749" s="140"/>
      <c r="T749" s="140"/>
      <c r="U749" s="140"/>
      <c r="V749" s="140"/>
      <c r="W749" s="140"/>
      <c r="X749" s="140"/>
      <c r="Y749" s="140"/>
      <c r="Z749" s="140"/>
      <c r="AA749" s="140"/>
    </row>
    <row r="750" spans="1:27" ht="12.5">
      <c r="A750" s="140"/>
      <c r="B750" s="140"/>
      <c r="C750" s="140"/>
      <c r="D750" s="140"/>
      <c r="E750" s="140"/>
      <c r="F750" s="140"/>
      <c r="G750" s="140"/>
      <c r="H750" s="140"/>
      <c r="I750" s="140"/>
      <c r="J750" s="140"/>
      <c r="K750" s="140"/>
      <c r="L750" s="140"/>
      <c r="M750" s="140"/>
      <c r="N750" s="140"/>
      <c r="O750" s="140"/>
      <c r="P750" s="140"/>
      <c r="Q750" s="140"/>
      <c r="R750" s="140"/>
      <c r="S750" s="140"/>
      <c r="T750" s="140"/>
      <c r="U750" s="140"/>
      <c r="V750" s="140"/>
      <c r="W750" s="140"/>
      <c r="X750" s="140"/>
      <c r="Y750" s="140"/>
      <c r="Z750" s="140"/>
      <c r="AA750" s="140"/>
    </row>
    <row r="751" spans="1:27" ht="12.5">
      <c r="A751" s="140"/>
      <c r="B751" s="140"/>
      <c r="C751" s="140"/>
      <c r="D751" s="140"/>
      <c r="E751" s="140"/>
      <c r="F751" s="140"/>
      <c r="G751" s="140"/>
      <c r="H751" s="140"/>
      <c r="I751" s="140"/>
      <c r="J751" s="140"/>
      <c r="K751" s="140"/>
      <c r="L751" s="140"/>
      <c r="M751" s="140"/>
      <c r="N751" s="140"/>
      <c r="O751" s="140"/>
      <c r="P751" s="140"/>
      <c r="Q751" s="140"/>
      <c r="R751" s="140"/>
      <c r="S751" s="140"/>
      <c r="T751" s="140"/>
      <c r="U751" s="140"/>
      <c r="V751" s="140"/>
      <c r="W751" s="140"/>
      <c r="X751" s="140"/>
      <c r="Y751" s="140"/>
      <c r="Z751" s="140"/>
      <c r="AA751" s="140"/>
    </row>
    <row r="752" spans="1:27" ht="12.5">
      <c r="A752" s="140"/>
      <c r="B752" s="140"/>
      <c r="C752" s="140"/>
      <c r="D752" s="140"/>
      <c r="E752" s="140"/>
      <c r="F752" s="140"/>
      <c r="G752" s="140"/>
      <c r="H752" s="140"/>
      <c r="I752" s="140"/>
      <c r="J752" s="140"/>
      <c r="K752" s="140"/>
      <c r="L752" s="140"/>
      <c r="M752" s="140"/>
      <c r="N752" s="140"/>
      <c r="O752" s="140"/>
      <c r="P752" s="140"/>
      <c r="Q752" s="140"/>
      <c r="R752" s="140"/>
      <c r="S752" s="140"/>
      <c r="T752" s="140"/>
      <c r="U752" s="140"/>
      <c r="V752" s="140"/>
      <c r="W752" s="140"/>
      <c r="X752" s="140"/>
      <c r="Y752" s="140"/>
      <c r="Z752" s="140"/>
      <c r="AA752" s="140"/>
    </row>
    <row r="753" spans="1:27" ht="12.5">
      <c r="A753" s="140"/>
      <c r="B753" s="140"/>
      <c r="C753" s="140"/>
      <c r="D753" s="140"/>
      <c r="E753" s="140"/>
      <c r="F753" s="140"/>
      <c r="G753" s="140"/>
      <c r="H753" s="140"/>
      <c r="I753" s="140"/>
      <c r="J753" s="140"/>
      <c r="K753" s="140"/>
      <c r="L753" s="140"/>
      <c r="M753" s="140"/>
      <c r="N753" s="140"/>
      <c r="O753" s="140"/>
      <c r="P753" s="140"/>
      <c r="Q753" s="140"/>
      <c r="R753" s="140"/>
      <c r="S753" s="140"/>
      <c r="T753" s="140"/>
      <c r="U753" s="140"/>
      <c r="V753" s="140"/>
      <c r="W753" s="140"/>
      <c r="X753" s="140"/>
      <c r="Y753" s="140"/>
      <c r="Z753" s="140"/>
      <c r="AA753" s="140"/>
    </row>
    <row r="754" spans="1:27" ht="12.5">
      <c r="A754" s="140"/>
      <c r="B754" s="140"/>
      <c r="C754" s="140"/>
      <c r="D754" s="140"/>
      <c r="E754" s="140"/>
      <c r="F754" s="140"/>
      <c r="G754" s="140"/>
      <c r="H754" s="140"/>
      <c r="I754" s="140"/>
      <c r="J754" s="140"/>
      <c r="K754" s="140"/>
      <c r="L754" s="140"/>
      <c r="M754" s="140"/>
      <c r="N754" s="140"/>
      <c r="O754" s="140"/>
      <c r="P754" s="140"/>
      <c r="Q754" s="140"/>
      <c r="R754" s="140"/>
      <c r="S754" s="140"/>
      <c r="T754" s="140"/>
      <c r="U754" s="140"/>
      <c r="V754" s="140"/>
      <c r="W754" s="140"/>
      <c r="X754" s="140"/>
      <c r="Y754" s="140"/>
      <c r="Z754" s="140"/>
      <c r="AA754" s="140"/>
    </row>
    <row r="755" spans="1:27" ht="12.5">
      <c r="A755" s="140"/>
      <c r="B755" s="140"/>
      <c r="C755" s="140"/>
      <c r="D755" s="140"/>
      <c r="E755" s="140"/>
      <c r="F755" s="140"/>
      <c r="G755" s="140"/>
      <c r="H755" s="140"/>
      <c r="I755" s="140"/>
      <c r="J755" s="140"/>
      <c r="K755" s="140"/>
      <c r="L755" s="140"/>
      <c r="M755" s="140"/>
      <c r="N755" s="140"/>
      <c r="O755" s="140"/>
      <c r="P755" s="140"/>
      <c r="Q755" s="140"/>
      <c r="R755" s="140"/>
      <c r="S755" s="140"/>
      <c r="T755" s="140"/>
      <c r="U755" s="140"/>
      <c r="V755" s="140"/>
      <c r="W755" s="140"/>
      <c r="X755" s="140"/>
      <c r="Y755" s="140"/>
      <c r="Z755" s="140"/>
      <c r="AA755" s="140"/>
    </row>
    <row r="756" spans="1:27" ht="12.5">
      <c r="A756" s="140"/>
      <c r="B756" s="140"/>
      <c r="C756" s="140"/>
      <c r="D756" s="140"/>
      <c r="E756" s="140"/>
      <c r="F756" s="140"/>
      <c r="G756" s="140"/>
      <c r="H756" s="140"/>
      <c r="I756" s="140"/>
      <c r="J756" s="140"/>
      <c r="K756" s="140"/>
      <c r="L756" s="140"/>
      <c r="M756" s="140"/>
      <c r="N756" s="140"/>
      <c r="O756" s="140"/>
      <c r="P756" s="140"/>
      <c r="Q756" s="140"/>
      <c r="R756" s="140"/>
      <c r="S756" s="140"/>
      <c r="T756" s="140"/>
      <c r="U756" s="140"/>
      <c r="V756" s="140"/>
      <c r="W756" s="140"/>
      <c r="X756" s="140"/>
      <c r="Y756" s="140"/>
      <c r="Z756" s="140"/>
      <c r="AA756" s="140"/>
    </row>
    <row r="757" spans="1:27" ht="12.5">
      <c r="A757" s="140"/>
      <c r="B757" s="140"/>
      <c r="C757" s="140"/>
      <c r="D757" s="140"/>
      <c r="E757" s="140"/>
      <c r="F757" s="140"/>
      <c r="G757" s="140"/>
      <c r="H757" s="140"/>
      <c r="I757" s="140"/>
      <c r="J757" s="140"/>
      <c r="K757" s="140"/>
      <c r="L757" s="140"/>
      <c r="M757" s="140"/>
      <c r="N757" s="140"/>
      <c r="O757" s="140"/>
      <c r="P757" s="140"/>
      <c r="Q757" s="140"/>
      <c r="R757" s="140"/>
      <c r="S757" s="140"/>
      <c r="T757" s="140"/>
      <c r="U757" s="140"/>
      <c r="V757" s="140"/>
      <c r="W757" s="140"/>
      <c r="X757" s="140"/>
      <c r="Y757" s="140"/>
      <c r="Z757" s="140"/>
      <c r="AA757" s="140"/>
    </row>
    <row r="758" spans="1:27" ht="12.5">
      <c r="A758" s="140"/>
      <c r="B758" s="140"/>
      <c r="C758" s="140"/>
      <c r="D758" s="140"/>
      <c r="E758" s="140"/>
      <c r="F758" s="140"/>
      <c r="G758" s="140"/>
      <c r="H758" s="140"/>
      <c r="I758" s="140"/>
      <c r="J758" s="140"/>
      <c r="K758" s="140"/>
      <c r="L758" s="140"/>
      <c r="M758" s="140"/>
      <c r="N758" s="140"/>
      <c r="O758" s="140"/>
      <c r="P758" s="140"/>
      <c r="Q758" s="140"/>
      <c r="R758" s="140"/>
      <c r="S758" s="140"/>
      <c r="T758" s="140"/>
      <c r="U758" s="140"/>
      <c r="V758" s="140"/>
      <c r="W758" s="140"/>
      <c r="X758" s="140"/>
      <c r="Y758" s="140"/>
      <c r="Z758" s="140"/>
      <c r="AA758" s="140"/>
    </row>
    <row r="759" spans="1:27" ht="12.5">
      <c r="A759" s="140"/>
      <c r="B759" s="140"/>
      <c r="C759" s="140"/>
      <c r="D759" s="140"/>
      <c r="E759" s="140"/>
      <c r="F759" s="140"/>
      <c r="G759" s="140"/>
      <c r="H759" s="140"/>
      <c r="I759" s="140"/>
      <c r="J759" s="140"/>
      <c r="K759" s="140"/>
      <c r="L759" s="140"/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  <c r="Y759" s="140"/>
      <c r="Z759" s="140"/>
      <c r="AA759" s="140"/>
    </row>
    <row r="760" spans="1:27" ht="12.5">
      <c r="A760" s="140"/>
      <c r="B760" s="140"/>
      <c r="C760" s="140"/>
      <c r="D760" s="140"/>
      <c r="E760" s="140"/>
      <c r="F760" s="140"/>
      <c r="G760" s="140"/>
      <c r="H760" s="140"/>
      <c r="I760" s="140"/>
      <c r="J760" s="140"/>
      <c r="K760" s="140"/>
      <c r="L760" s="140"/>
      <c r="M760" s="140"/>
      <c r="N760" s="140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  <c r="Y760" s="140"/>
      <c r="Z760" s="140"/>
      <c r="AA760" s="140"/>
    </row>
    <row r="761" spans="1:27" ht="12.5">
      <c r="A761" s="140"/>
      <c r="B761" s="140"/>
      <c r="C761" s="140"/>
      <c r="D761" s="140"/>
      <c r="E761" s="140"/>
      <c r="F761" s="140"/>
      <c r="G761" s="140"/>
      <c r="H761" s="140"/>
      <c r="I761" s="140"/>
      <c r="J761" s="140"/>
      <c r="K761" s="140"/>
      <c r="L761" s="140"/>
      <c r="M761" s="140"/>
      <c r="N761" s="140"/>
      <c r="O761" s="140"/>
      <c r="P761" s="140"/>
      <c r="Q761" s="140"/>
      <c r="R761" s="140"/>
      <c r="S761" s="140"/>
      <c r="T761" s="140"/>
      <c r="U761" s="140"/>
      <c r="V761" s="140"/>
      <c r="W761" s="140"/>
      <c r="X761" s="140"/>
      <c r="Y761" s="140"/>
      <c r="Z761" s="140"/>
      <c r="AA761" s="140"/>
    </row>
    <row r="762" spans="1:27" ht="12.5">
      <c r="A762" s="140"/>
      <c r="B762" s="140"/>
      <c r="C762" s="140"/>
      <c r="D762" s="140"/>
      <c r="E762" s="140"/>
      <c r="F762" s="140"/>
      <c r="G762" s="140"/>
      <c r="H762" s="140"/>
      <c r="I762" s="140"/>
      <c r="J762" s="140"/>
      <c r="K762" s="140"/>
      <c r="L762" s="140"/>
      <c r="M762" s="140"/>
      <c r="N762" s="140"/>
      <c r="O762" s="140"/>
      <c r="P762" s="140"/>
      <c r="Q762" s="140"/>
      <c r="R762" s="140"/>
      <c r="S762" s="140"/>
      <c r="T762" s="140"/>
      <c r="U762" s="140"/>
      <c r="V762" s="140"/>
      <c r="W762" s="140"/>
      <c r="X762" s="140"/>
      <c r="Y762" s="140"/>
      <c r="Z762" s="140"/>
      <c r="AA762" s="140"/>
    </row>
    <row r="763" spans="1:27" ht="12.5">
      <c r="A763" s="140"/>
      <c r="B763" s="140"/>
      <c r="C763" s="140"/>
      <c r="D763" s="140"/>
      <c r="E763" s="140"/>
      <c r="F763" s="140"/>
      <c r="G763" s="140"/>
      <c r="H763" s="140"/>
      <c r="I763" s="140"/>
      <c r="J763" s="140"/>
      <c r="K763" s="140"/>
      <c r="L763" s="140"/>
      <c r="M763" s="140"/>
      <c r="N763" s="140"/>
      <c r="O763" s="140"/>
      <c r="P763" s="140"/>
      <c r="Q763" s="140"/>
      <c r="R763" s="140"/>
      <c r="S763" s="140"/>
      <c r="T763" s="140"/>
      <c r="U763" s="140"/>
      <c r="V763" s="140"/>
      <c r="W763" s="140"/>
      <c r="X763" s="140"/>
      <c r="Y763" s="140"/>
      <c r="Z763" s="140"/>
      <c r="AA763" s="140"/>
    </row>
    <row r="764" spans="1:27" ht="12.5">
      <c r="A764" s="140"/>
      <c r="B764" s="140"/>
      <c r="C764" s="140"/>
      <c r="D764" s="140"/>
      <c r="E764" s="140"/>
      <c r="F764" s="140"/>
      <c r="G764" s="140"/>
      <c r="H764" s="140"/>
      <c r="I764" s="140"/>
      <c r="J764" s="140"/>
      <c r="K764" s="140"/>
      <c r="L764" s="140"/>
      <c r="M764" s="140"/>
      <c r="N764" s="140"/>
      <c r="O764" s="140"/>
      <c r="P764" s="140"/>
      <c r="Q764" s="140"/>
      <c r="R764" s="140"/>
      <c r="S764" s="140"/>
      <c r="T764" s="140"/>
      <c r="U764" s="140"/>
      <c r="V764" s="140"/>
      <c r="W764" s="140"/>
      <c r="X764" s="140"/>
      <c r="Y764" s="140"/>
      <c r="Z764" s="140"/>
      <c r="AA764" s="140"/>
    </row>
    <row r="765" spans="1:27" ht="12.5">
      <c r="A765" s="140"/>
      <c r="B765" s="140"/>
      <c r="C765" s="140"/>
      <c r="D765" s="140"/>
      <c r="E765" s="140"/>
      <c r="F765" s="140"/>
      <c r="G765" s="140"/>
      <c r="H765" s="140"/>
      <c r="I765" s="140"/>
      <c r="J765" s="140"/>
      <c r="K765" s="140"/>
      <c r="L765" s="140"/>
      <c r="M765" s="140"/>
      <c r="N765" s="140"/>
      <c r="O765" s="140"/>
      <c r="P765" s="140"/>
      <c r="Q765" s="140"/>
      <c r="R765" s="140"/>
      <c r="S765" s="140"/>
      <c r="T765" s="140"/>
      <c r="U765" s="140"/>
      <c r="V765" s="140"/>
      <c r="W765" s="140"/>
      <c r="X765" s="140"/>
      <c r="Y765" s="140"/>
      <c r="Z765" s="140"/>
      <c r="AA765" s="140"/>
    </row>
    <row r="766" spans="1:27" ht="12.5">
      <c r="A766" s="140"/>
      <c r="B766" s="140"/>
      <c r="C766" s="140"/>
      <c r="D766" s="140"/>
      <c r="E766" s="140"/>
      <c r="F766" s="140"/>
      <c r="G766" s="140"/>
      <c r="H766" s="140"/>
      <c r="I766" s="140"/>
      <c r="J766" s="140"/>
      <c r="K766" s="140"/>
      <c r="L766" s="140"/>
      <c r="M766" s="140"/>
      <c r="N766" s="140"/>
      <c r="O766" s="140"/>
      <c r="P766" s="140"/>
      <c r="Q766" s="140"/>
      <c r="R766" s="140"/>
      <c r="S766" s="140"/>
      <c r="T766" s="140"/>
      <c r="U766" s="140"/>
      <c r="V766" s="140"/>
      <c r="W766" s="140"/>
      <c r="X766" s="140"/>
      <c r="Y766" s="140"/>
      <c r="Z766" s="140"/>
      <c r="AA766" s="140"/>
    </row>
    <row r="767" spans="1:27" ht="12.5">
      <c r="A767" s="140"/>
      <c r="B767" s="140"/>
      <c r="C767" s="140"/>
      <c r="D767" s="140"/>
      <c r="E767" s="140"/>
      <c r="F767" s="140"/>
      <c r="G767" s="140"/>
      <c r="H767" s="140"/>
      <c r="I767" s="140"/>
      <c r="J767" s="140"/>
      <c r="K767" s="140"/>
      <c r="L767" s="140"/>
      <c r="M767" s="140"/>
      <c r="N767" s="140"/>
      <c r="O767" s="140"/>
      <c r="P767" s="140"/>
      <c r="Q767" s="140"/>
      <c r="R767" s="140"/>
      <c r="S767" s="140"/>
      <c r="T767" s="140"/>
      <c r="U767" s="140"/>
      <c r="V767" s="140"/>
      <c r="W767" s="140"/>
      <c r="X767" s="140"/>
      <c r="Y767" s="140"/>
      <c r="Z767" s="140"/>
      <c r="AA767" s="140"/>
    </row>
    <row r="768" spans="1:27" ht="12.5">
      <c r="A768" s="140"/>
      <c r="B768" s="140"/>
      <c r="C768" s="140"/>
      <c r="D768" s="140"/>
      <c r="E768" s="140"/>
      <c r="F768" s="140"/>
      <c r="G768" s="140"/>
      <c r="H768" s="140"/>
      <c r="I768" s="140"/>
      <c r="J768" s="140"/>
      <c r="K768" s="140"/>
      <c r="L768" s="140"/>
      <c r="M768" s="140"/>
      <c r="N768" s="140"/>
      <c r="O768" s="140"/>
      <c r="P768" s="140"/>
      <c r="Q768" s="140"/>
      <c r="R768" s="140"/>
      <c r="S768" s="140"/>
      <c r="T768" s="140"/>
      <c r="U768" s="140"/>
      <c r="V768" s="140"/>
      <c r="W768" s="140"/>
      <c r="X768" s="140"/>
      <c r="Y768" s="140"/>
      <c r="Z768" s="140"/>
      <c r="AA768" s="140"/>
    </row>
    <row r="769" spans="1:27" ht="12.5">
      <c r="A769" s="140"/>
      <c r="B769" s="140"/>
      <c r="C769" s="140"/>
      <c r="D769" s="140"/>
      <c r="E769" s="140"/>
      <c r="F769" s="140"/>
      <c r="G769" s="140"/>
      <c r="H769" s="140"/>
      <c r="I769" s="140"/>
      <c r="J769" s="140"/>
      <c r="K769" s="140"/>
      <c r="L769" s="140"/>
      <c r="M769" s="140"/>
      <c r="N769" s="140"/>
      <c r="O769" s="140"/>
      <c r="P769" s="140"/>
      <c r="Q769" s="140"/>
      <c r="R769" s="140"/>
      <c r="S769" s="140"/>
      <c r="T769" s="140"/>
      <c r="U769" s="140"/>
      <c r="V769" s="140"/>
      <c r="W769" s="140"/>
      <c r="X769" s="140"/>
      <c r="Y769" s="140"/>
      <c r="Z769" s="140"/>
      <c r="AA769" s="140"/>
    </row>
    <row r="770" spans="1:27" ht="12.5">
      <c r="A770" s="140"/>
      <c r="B770" s="140"/>
      <c r="C770" s="140"/>
      <c r="D770" s="140"/>
      <c r="E770" s="140"/>
      <c r="F770" s="140"/>
      <c r="G770" s="140"/>
      <c r="H770" s="140"/>
      <c r="I770" s="140"/>
      <c r="J770" s="140"/>
      <c r="K770" s="140"/>
      <c r="L770" s="140"/>
      <c r="M770" s="140"/>
      <c r="N770" s="140"/>
      <c r="O770" s="140"/>
      <c r="P770" s="140"/>
      <c r="Q770" s="140"/>
      <c r="R770" s="140"/>
      <c r="S770" s="140"/>
      <c r="T770" s="140"/>
      <c r="U770" s="140"/>
      <c r="V770" s="140"/>
      <c r="W770" s="140"/>
      <c r="X770" s="140"/>
      <c r="Y770" s="140"/>
      <c r="Z770" s="140"/>
      <c r="AA770" s="140"/>
    </row>
    <row r="771" spans="1:27" ht="12.5">
      <c r="A771" s="140"/>
      <c r="B771" s="140"/>
      <c r="C771" s="140"/>
      <c r="D771" s="140"/>
      <c r="E771" s="140"/>
      <c r="F771" s="140"/>
      <c r="G771" s="140"/>
      <c r="H771" s="140"/>
      <c r="I771" s="140"/>
      <c r="J771" s="140"/>
      <c r="K771" s="140"/>
      <c r="L771" s="140"/>
      <c r="M771" s="140"/>
      <c r="N771" s="140"/>
      <c r="O771" s="140"/>
      <c r="P771" s="140"/>
      <c r="Q771" s="140"/>
      <c r="R771" s="140"/>
      <c r="S771" s="140"/>
      <c r="T771" s="140"/>
      <c r="U771" s="140"/>
      <c r="V771" s="140"/>
      <c r="W771" s="140"/>
      <c r="X771" s="140"/>
      <c r="Y771" s="140"/>
      <c r="Z771" s="140"/>
      <c r="AA771" s="140"/>
    </row>
    <row r="772" spans="1:27" ht="12.5">
      <c r="A772" s="140"/>
      <c r="B772" s="140"/>
      <c r="C772" s="140"/>
      <c r="D772" s="140"/>
      <c r="E772" s="140"/>
      <c r="F772" s="140"/>
      <c r="G772" s="140"/>
      <c r="H772" s="140"/>
      <c r="I772" s="140"/>
      <c r="J772" s="140"/>
      <c r="K772" s="140"/>
      <c r="L772" s="140"/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  <c r="Y772" s="140"/>
      <c r="Z772" s="140"/>
      <c r="AA772" s="140"/>
    </row>
    <row r="773" spans="1:27" ht="12.5">
      <c r="A773" s="140"/>
      <c r="B773" s="140"/>
      <c r="C773" s="140"/>
      <c r="D773" s="140"/>
      <c r="E773" s="140"/>
      <c r="F773" s="140"/>
      <c r="G773" s="140"/>
      <c r="H773" s="140"/>
      <c r="I773" s="140"/>
      <c r="J773" s="140"/>
      <c r="K773" s="140"/>
      <c r="L773" s="140"/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  <c r="Y773" s="140"/>
      <c r="Z773" s="140"/>
      <c r="AA773" s="140"/>
    </row>
    <row r="774" spans="1:27" ht="12.5">
      <c r="A774" s="140"/>
      <c r="B774" s="140"/>
      <c r="C774" s="140"/>
      <c r="D774" s="140"/>
      <c r="E774" s="140"/>
      <c r="F774" s="140"/>
      <c r="G774" s="140"/>
      <c r="H774" s="140"/>
      <c r="I774" s="140"/>
      <c r="J774" s="140"/>
      <c r="K774" s="140"/>
      <c r="L774" s="140"/>
      <c r="M774" s="140"/>
      <c r="N774" s="140"/>
      <c r="O774" s="140"/>
      <c r="P774" s="140"/>
      <c r="Q774" s="140"/>
      <c r="R774" s="140"/>
      <c r="S774" s="140"/>
      <c r="T774" s="140"/>
      <c r="U774" s="140"/>
      <c r="V774" s="140"/>
      <c r="W774" s="140"/>
      <c r="X774" s="140"/>
      <c r="Y774" s="140"/>
      <c r="Z774" s="140"/>
      <c r="AA774" s="140"/>
    </row>
    <row r="775" spans="1:27" ht="12.5">
      <c r="A775" s="140"/>
      <c r="B775" s="140"/>
      <c r="C775" s="140"/>
      <c r="D775" s="140"/>
      <c r="E775" s="140"/>
      <c r="F775" s="140"/>
      <c r="G775" s="140"/>
      <c r="H775" s="140"/>
      <c r="I775" s="140"/>
      <c r="J775" s="140"/>
      <c r="K775" s="140"/>
      <c r="L775" s="140"/>
      <c r="M775" s="140"/>
      <c r="N775" s="140"/>
      <c r="O775" s="140"/>
      <c r="P775" s="140"/>
      <c r="Q775" s="140"/>
      <c r="R775" s="140"/>
      <c r="S775" s="140"/>
      <c r="T775" s="140"/>
      <c r="U775" s="140"/>
      <c r="V775" s="140"/>
      <c r="W775" s="140"/>
      <c r="X775" s="140"/>
      <c r="Y775" s="140"/>
      <c r="Z775" s="140"/>
      <c r="AA775" s="140"/>
    </row>
    <row r="776" spans="1:27" ht="12.5">
      <c r="A776" s="140"/>
      <c r="B776" s="140"/>
      <c r="C776" s="140"/>
      <c r="D776" s="140"/>
      <c r="E776" s="140"/>
      <c r="F776" s="140"/>
      <c r="G776" s="140"/>
      <c r="H776" s="140"/>
      <c r="I776" s="140"/>
      <c r="J776" s="140"/>
      <c r="K776" s="140"/>
      <c r="L776" s="140"/>
      <c r="M776" s="140"/>
      <c r="N776" s="140"/>
      <c r="O776" s="140"/>
      <c r="P776" s="140"/>
      <c r="Q776" s="140"/>
      <c r="R776" s="140"/>
      <c r="S776" s="140"/>
      <c r="T776" s="140"/>
      <c r="U776" s="140"/>
      <c r="V776" s="140"/>
      <c r="W776" s="140"/>
      <c r="X776" s="140"/>
      <c r="Y776" s="140"/>
      <c r="Z776" s="140"/>
      <c r="AA776" s="140"/>
    </row>
    <row r="777" spans="1:27" ht="12.5">
      <c r="A777" s="140"/>
      <c r="B777" s="140"/>
      <c r="C777" s="140"/>
      <c r="D777" s="140"/>
      <c r="E777" s="140"/>
      <c r="F777" s="140"/>
      <c r="G777" s="140"/>
      <c r="H777" s="140"/>
      <c r="I777" s="140"/>
      <c r="J777" s="140"/>
      <c r="K777" s="140"/>
      <c r="L777" s="140"/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  <c r="Y777" s="140"/>
      <c r="Z777" s="140"/>
      <c r="AA777" s="140"/>
    </row>
    <row r="778" spans="1:27" ht="12.5">
      <c r="A778" s="140"/>
      <c r="B778" s="140"/>
      <c r="C778" s="140"/>
      <c r="D778" s="140"/>
      <c r="E778" s="140"/>
      <c r="F778" s="140"/>
      <c r="G778" s="140"/>
      <c r="H778" s="140"/>
      <c r="I778" s="140"/>
      <c r="J778" s="140"/>
      <c r="K778" s="140"/>
      <c r="L778" s="140"/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  <c r="Y778" s="140"/>
      <c r="Z778" s="140"/>
      <c r="AA778" s="140"/>
    </row>
    <row r="779" spans="1:27" ht="12.5">
      <c r="A779" s="140"/>
      <c r="B779" s="140"/>
      <c r="C779" s="140"/>
      <c r="D779" s="140"/>
      <c r="E779" s="140"/>
      <c r="F779" s="140"/>
      <c r="G779" s="140"/>
      <c r="H779" s="140"/>
      <c r="I779" s="140"/>
      <c r="J779" s="140"/>
      <c r="K779" s="140"/>
      <c r="L779" s="140"/>
      <c r="M779" s="140"/>
      <c r="N779" s="140"/>
      <c r="O779" s="140"/>
      <c r="P779" s="140"/>
      <c r="Q779" s="140"/>
      <c r="R779" s="140"/>
      <c r="S779" s="140"/>
      <c r="T779" s="140"/>
      <c r="U779" s="140"/>
      <c r="V779" s="140"/>
      <c r="W779" s="140"/>
      <c r="X779" s="140"/>
      <c r="Y779" s="140"/>
      <c r="Z779" s="140"/>
      <c r="AA779" s="140"/>
    </row>
    <row r="780" spans="1:27" ht="12.5">
      <c r="A780" s="140"/>
      <c r="B780" s="140"/>
      <c r="C780" s="140"/>
      <c r="D780" s="140"/>
      <c r="E780" s="140"/>
      <c r="F780" s="140"/>
      <c r="G780" s="140"/>
      <c r="H780" s="140"/>
      <c r="I780" s="140"/>
      <c r="J780" s="140"/>
      <c r="K780" s="140"/>
      <c r="L780" s="140"/>
      <c r="M780" s="140"/>
      <c r="N780" s="140"/>
      <c r="O780" s="140"/>
      <c r="P780" s="140"/>
      <c r="Q780" s="140"/>
      <c r="R780" s="140"/>
      <c r="S780" s="140"/>
      <c r="T780" s="140"/>
      <c r="U780" s="140"/>
      <c r="V780" s="140"/>
      <c r="W780" s="140"/>
      <c r="X780" s="140"/>
      <c r="Y780" s="140"/>
      <c r="Z780" s="140"/>
      <c r="AA780" s="140"/>
    </row>
    <row r="781" spans="1:27" ht="12.5">
      <c r="A781" s="140"/>
      <c r="B781" s="140"/>
      <c r="C781" s="140"/>
      <c r="D781" s="140"/>
      <c r="E781" s="140"/>
      <c r="F781" s="140"/>
      <c r="G781" s="140"/>
      <c r="H781" s="140"/>
      <c r="I781" s="140"/>
      <c r="J781" s="140"/>
      <c r="K781" s="140"/>
      <c r="L781" s="140"/>
      <c r="M781" s="140"/>
      <c r="N781" s="140"/>
      <c r="O781" s="140"/>
      <c r="P781" s="140"/>
      <c r="Q781" s="140"/>
      <c r="R781" s="140"/>
      <c r="S781" s="140"/>
      <c r="T781" s="140"/>
      <c r="U781" s="140"/>
      <c r="V781" s="140"/>
      <c r="W781" s="140"/>
      <c r="X781" s="140"/>
      <c r="Y781" s="140"/>
      <c r="Z781" s="140"/>
      <c r="AA781" s="140"/>
    </row>
    <row r="782" spans="1:27" ht="12.5">
      <c r="A782" s="140"/>
      <c r="B782" s="140"/>
      <c r="C782" s="140"/>
      <c r="D782" s="140"/>
      <c r="E782" s="140"/>
      <c r="F782" s="140"/>
      <c r="G782" s="140"/>
      <c r="H782" s="140"/>
      <c r="I782" s="140"/>
      <c r="J782" s="140"/>
      <c r="K782" s="140"/>
      <c r="L782" s="140"/>
      <c r="M782" s="140"/>
      <c r="N782" s="140"/>
      <c r="O782" s="140"/>
      <c r="P782" s="140"/>
      <c r="Q782" s="140"/>
      <c r="R782" s="140"/>
      <c r="S782" s="140"/>
      <c r="T782" s="140"/>
      <c r="U782" s="140"/>
      <c r="V782" s="140"/>
      <c r="W782" s="140"/>
      <c r="X782" s="140"/>
      <c r="Y782" s="140"/>
      <c r="Z782" s="140"/>
      <c r="AA782" s="140"/>
    </row>
    <row r="783" spans="1:27" ht="12.5">
      <c r="A783" s="140"/>
      <c r="B783" s="140"/>
      <c r="C783" s="140"/>
      <c r="D783" s="140"/>
      <c r="E783" s="140"/>
      <c r="F783" s="140"/>
      <c r="G783" s="140"/>
      <c r="H783" s="140"/>
      <c r="I783" s="140"/>
      <c r="J783" s="140"/>
      <c r="K783" s="140"/>
      <c r="L783" s="140"/>
      <c r="M783" s="140"/>
      <c r="N783" s="140"/>
      <c r="O783" s="140"/>
      <c r="P783" s="140"/>
      <c r="Q783" s="140"/>
      <c r="R783" s="140"/>
      <c r="S783" s="140"/>
      <c r="T783" s="140"/>
      <c r="U783" s="140"/>
      <c r="V783" s="140"/>
      <c r="W783" s="140"/>
      <c r="X783" s="140"/>
      <c r="Y783" s="140"/>
      <c r="Z783" s="140"/>
      <c r="AA783" s="140"/>
    </row>
    <row r="784" spans="1:27" ht="12.5">
      <c r="A784" s="140"/>
      <c r="B784" s="140"/>
      <c r="C784" s="140"/>
      <c r="D784" s="140"/>
      <c r="E784" s="140"/>
      <c r="F784" s="140"/>
      <c r="G784" s="140"/>
      <c r="H784" s="140"/>
      <c r="I784" s="140"/>
      <c r="J784" s="140"/>
      <c r="K784" s="140"/>
      <c r="L784" s="140"/>
      <c r="M784" s="140"/>
      <c r="N784" s="140"/>
      <c r="O784" s="140"/>
      <c r="P784" s="140"/>
      <c r="Q784" s="140"/>
      <c r="R784" s="140"/>
      <c r="S784" s="140"/>
      <c r="T784" s="140"/>
      <c r="U784" s="140"/>
      <c r="V784" s="140"/>
      <c r="W784" s="140"/>
      <c r="X784" s="140"/>
      <c r="Y784" s="140"/>
      <c r="Z784" s="140"/>
      <c r="AA784" s="140"/>
    </row>
    <row r="785" spans="1:27" ht="12.5">
      <c r="A785" s="140"/>
      <c r="B785" s="140"/>
      <c r="C785" s="140"/>
      <c r="D785" s="140"/>
      <c r="E785" s="140"/>
      <c r="F785" s="140"/>
      <c r="G785" s="140"/>
      <c r="H785" s="140"/>
      <c r="I785" s="140"/>
      <c r="J785" s="140"/>
      <c r="K785" s="140"/>
      <c r="L785" s="140"/>
      <c r="M785" s="140"/>
      <c r="N785" s="140"/>
      <c r="O785" s="140"/>
      <c r="P785" s="140"/>
      <c r="Q785" s="140"/>
      <c r="R785" s="140"/>
      <c r="S785" s="140"/>
      <c r="T785" s="140"/>
      <c r="U785" s="140"/>
      <c r="V785" s="140"/>
      <c r="W785" s="140"/>
      <c r="X785" s="140"/>
      <c r="Y785" s="140"/>
      <c r="Z785" s="140"/>
      <c r="AA785" s="140"/>
    </row>
    <row r="786" spans="1:27" ht="12.5">
      <c r="A786" s="140"/>
      <c r="B786" s="140"/>
      <c r="C786" s="140"/>
      <c r="D786" s="140"/>
      <c r="E786" s="140"/>
      <c r="F786" s="140"/>
      <c r="G786" s="140"/>
      <c r="H786" s="140"/>
      <c r="I786" s="140"/>
      <c r="J786" s="140"/>
      <c r="K786" s="140"/>
      <c r="L786" s="140"/>
      <c r="M786" s="140"/>
      <c r="N786" s="140"/>
      <c r="O786" s="140"/>
      <c r="P786" s="140"/>
      <c r="Q786" s="140"/>
      <c r="R786" s="140"/>
      <c r="S786" s="140"/>
      <c r="T786" s="140"/>
      <c r="U786" s="140"/>
      <c r="V786" s="140"/>
      <c r="W786" s="140"/>
      <c r="X786" s="140"/>
      <c r="Y786" s="140"/>
      <c r="Z786" s="140"/>
      <c r="AA786" s="140"/>
    </row>
    <row r="787" spans="1:27" ht="12.5">
      <c r="A787" s="140"/>
      <c r="B787" s="140"/>
      <c r="C787" s="140"/>
      <c r="D787" s="140"/>
      <c r="E787" s="140"/>
      <c r="F787" s="140"/>
      <c r="G787" s="140"/>
      <c r="H787" s="140"/>
      <c r="I787" s="140"/>
      <c r="J787" s="140"/>
      <c r="K787" s="140"/>
      <c r="L787" s="140"/>
      <c r="M787" s="140"/>
      <c r="N787" s="140"/>
      <c r="O787" s="140"/>
      <c r="P787" s="140"/>
      <c r="Q787" s="140"/>
      <c r="R787" s="140"/>
      <c r="S787" s="140"/>
      <c r="T787" s="140"/>
      <c r="U787" s="140"/>
      <c r="V787" s="140"/>
      <c r="W787" s="140"/>
      <c r="X787" s="140"/>
      <c r="Y787" s="140"/>
      <c r="Z787" s="140"/>
      <c r="AA787" s="140"/>
    </row>
    <row r="788" spans="1:27" ht="12.5">
      <c r="A788" s="140"/>
      <c r="B788" s="140"/>
      <c r="C788" s="140"/>
      <c r="D788" s="140"/>
      <c r="E788" s="140"/>
      <c r="F788" s="140"/>
      <c r="G788" s="140"/>
      <c r="H788" s="140"/>
      <c r="I788" s="140"/>
      <c r="J788" s="140"/>
      <c r="K788" s="140"/>
      <c r="L788" s="140"/>
      <c r="M788" s="140"/>
      <c r="N788" s="140"/>
      <c r="O788" s="140"/>
      <c r="P788" s="140"/>
      <c r="Q788" s="140"/>
      <c r="R788" s="140"/>
      <c r="S788" s="140"/>
      <c r="T788" s="140"/>
      <c r="U788" s="140"/>
      <c r="V788" s="140"/>
      <c r="W788" s="140"/>
      <c r="X788" s="140"/>
      <c r="Y788" s="140"/>
      <c r="Z788" s="140"/>
      <c r="AA788" s="140"/>
    </row>
    <row r="789" spans="1:27" ht="12.5">
      <c r="A789" s="140"/>
      <c r="B789" s="140"/>
      <c r="C789" s="140"/>
      <c r="D789" s="140"/>
      <c r="E789" s="140"/>
      <c r="F789" s="140"/>
      <c r="G789" s="140"/>
      <c r="H789" s="140"/>
      <c r="I789" s="140"/>
      <c r="J789" s="140"/>
      <c r="K789" s="140"/>
      <c r="L789" s="140"/>
      <c r="M789" s="140"/>
      <c r="N789" s="140"/>
      <c r="O789" s="140"/>
      <c r="P789" s="140"/>
      <c r="Q789" s="140"/>
      <c r="R789" s="140"/>
      <c r="S789" s="140"/>
      <c r="T789" s="140"/>
      <c r="U789" s="140"/>
      <c r="V789" s="140"/>
      <c r="W789" s="140"/>
      <c r="X789" s="140"/>
      <c r="Y789" s="140"/>
      <c r="Z789" s="140"/>
      <c r="AA789" s="140"/>
    </row>
    <row r="790" spans="1:27" ht="12.5">
      <c r="A790" s="140"/>
      <c r="B790" s="140"/>
      <c r="C790" s="140"/>
      <c r="D790" s="140"/>
      <c r="E790" s="140"/>
      <c r="F790" s="140"/>
      <c r="G790" s="140"/>
      <c r="H790" s="140"/>
      <c r="I790" s="140"/>
      <c r="J790" s="140"/>
      <c r="K790" s="140"/>
      <c r="L790" s="140"/>
      <c r="M790" s="140"/>
      <c r="N790" s="140"/>
      <c r="O790" s="140"/>
      <c r="P790" s="140"/>
      <c r="Q790" s="140"/>
      <c r="R790" s="140"/>
      <c r="S790" s="140"/>
      <c r="T790" s="140"/>
      <c r="U790" s="140"/>
      <c r="V790" s="140"/>
      <c r="W790" s="140"/>
      <c r="X790" s="140"/>
      <c r="Y790" s="140"/>
      <c r="Z790" s="140"/>
      <c r="AA790" s="140"/>
    </row>
    <row r="791" spans="1:27" ht="12.5">
      <c r="A791" s="140"/>
      <c r="B791" s="140"/>
      <c r="C791" s="140"/>
      <c r="D791" s="140"/>
      <c r="E791" s="140"/>
      <c r="F791" s="140"/>
      <c r="G791" s="140"/>
      <c r="H791" s="140"/>
      <c r="I791" s="140"/>
      <c r="J791" s="140"/>
      <c r="K791" s="140"/>
      <c r="L791" s="140"/>
      <c r="M791" s="140"/>
      <c r="N791" s="140"/>
      <c r="O791" s="140"/>
      <c r="P791" s="140"/>
      <c r="Q791" s="140"/>
      <c r="R791" s="140"/>
      <c r="S791" s="140"/>
      <c r="T791" s="140"/>
      <c r="U791" s="140"/>
      <c r="V791" s="140"/>
      <c r="W791" s="140"/>
      <c r="X791" s="140"/>
      <c r="Y791" s="140"/>
      <c r="Z791" s="140"/>
      <c r="AA791" s="140"/>
    </row>
    <row r="792" spans="1:27" ht="12.5">
      <c r="A792" s="140"/>
      <c r="B792" s="140"/>
      <c r="C792" s="140"/>
      <c r="D792" s="140"/>
      <c r="E792" s="140"/>
      <c r="F792" s="140"/>
      <c r="G792" s="140"/>
      <c r="H792" s="140"/>
      <c r="I792" s="140"/>
      <c r="J792" s="140"/>
      <c r="K792" s="140"/>
      <c r="L792" s="140"/>
      <c r="M792" s="140"/>
      <c r="N792" s="140"/>
      <c r="O792" s="140"/>
      <c r="P792" s="140"/>
      <c r="Q792" s="140"/>
      <c r="R792" s="140"/>
      <c r="S792" s="140"/>
      <c r="T792" s="140"/>
      <c r="U792" s="140"/>
      <c r="V792" s="140"/>
      <c r="W792" s="140"/>
      <c r="X792" s="140"/>
      <c r="Y792" s="140"/>
      <c r="Z792" s="140"/>
      <c r="AA792" s="140"/>
    </row>
    <row r="793" spans="1:27" ht="12.5">
      <c r="A793" s="140"/>
      <c r="B793" s="140"/>
      <c r="C793" s="140"/>
      <c r="D793" s="140"/>
      <c r="E793" s="140"/>
      <c r="F793" s="140"/>
      <c r="G793" s="140"/>
      <c r="H793" s="140"/>
      <c r="I793" s="140"/>
      <c r="J793" s="140"/>
      <c r="K793" s="140"/>
      <c r="L793" s="140"/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  <c r="Y793" s="140"/>
      <c r="Z793" s="140"/>
      <c r="AA793" s="140"/>
    </row>
    <row r="794" spans="1:27" ht="12.5">
      <c r="A794" s="140"/>
      <c r="B794" s="140"/>
      <c r="C794" s="140"/>
      <c r="D794" s="140"/>
      <c r="E794" s="140"/>
      <c r="F794" s="140"/>
      <c r="G794" s="140"/>
      <c r="H794" s="140"/>
      <c r="I794" s="140"/>
      <c r="J794" s="140"/>
      <c r="K794" s="140"/>
      <c r="L794" s="140"/>
      <c r="M794" s="140"/>
      <c r="N794" s="140"/>
      <c r="O794" s="140"/>
      <c r="P794" s="140"/>
      <c r="Q794" s="140"/>
      <c r="R794" s="140"/>
      <c r="S794" s="140"/>
      <c r="T794" s="140"/>
      <c r="U794" s="140"/>
      <c r="V794" s="140"/>
      <c r="W794" s="140"/>
      <c r="X794" s="140"/>
      <c r="Y794" s="140"/>
      <c r="Z794" s="140"/>
      <c r="AA794" s="140"/>
    </row>
    <row r="795" spans="1:27" ht="12.5">
      <c r="A795" s="140"/>
      <c r="B795" s="140"/>
      <c r="C795" s="140"/>
      <c r="D795" s="140"/>
      <c r="E795" s="140"/>
      <c r="F795" s="140"/>
      <c r="G795" s="140"/>
      <c r="H795" s="140"/>
      <c r="I795" s="140"/>
      <c r="J795" s="140"/>
      <c r="K795" s="140"/>
      <c r="L795" s="140"/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  <c r="Y795" s="140"/>
      <c r="Z795" s="140"/>
      <c r="AA795" s="140"/>
    </row>
    <row r="796" spans="1:27" ht="12.5">
      <c r="A796" s="140"/>
      <c r="B796" s="140"/>
      <c r="C796" s="140"/>
      <c r="D796" s="140"/>
      <c r="E796" s="140"/>
      <c r="F796" s="140"/>
      <c r="G796" s="140"/>
      <c r="H796" s="140"/>
      <c r="I796" s="140"/>
      <c r="J796" s="140"/>
      <c r="K796" s="140"/>
      <c r="L796" s="140"/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  <c r="Y796" s="140"/>
      <c r="Z796" s="140"/>
      <c r="AA796" s="140"/>
    </row>
    <row r="797" spans="1:27" ht="12.5">
      <c r="A797" s="140"/>
      <c r="B797" s="140"/>
      <c r="C797" s="140"/>
      <c r="D797" s="140"/>
      <c r="E797" s="140"/>
      <c r="F797" s="140"/>
      <c r="G797" s="140"/>
      <c r="H797" s="140"/>
      <c r="I797" s="140"/>
      <c r="J797" s="140"/>
      <c r="K797" s="140"/>
      <c r="L797" s="140"/>
      <c r="M797" s="140"/>
      <c r="N797" s="140"/>
      <c r="O797" s="140"/>
      <c r="P797" s="140"/>
      <c r="Q797" s="140"/>
      <c r="R797" s="140"/>
      <c r="S797" s="140"/>
      <c r="T797" s="140"/>
      <c r="U797" s="140"/>
      <c r="V797" s="140"/>
      <c r="W797" s="140"/>
      <c r="X797" s="140"/>
      <c r="Y797" s="140"/>
      <c r="Z797" s="140"/>
      <c r="AA797" s="140"/>
    </row>
    <row r="798" spans="1:27" ht="12.5">
      <c r="A798" s="140"/>
      <c r="B798" s="140"/>
      <c r="C798" s="140"/>
      <c r="D798" s="140"/>
      <c r="E798" s="140"/>
      <c r="F798" s="140"/>
      <c r="G798" s="140"/>
      <c r="H798" s="140"/>
      <c r="I798" s="140"/>
      <c r="J798" s="140"/>
      <c r="K798" s="140"/>
      <c r="L798" s="140"/>
      <c r="M798" s="140"/>
      <c r="N798" s="140"/>
      <c r="O798" s="140"/>
      <c r="P798" s="140"/>
      <c r="Q798" s="140"/>
      <c r="R798" s="140"/>
      <c r="S798" s="140"/>
      <c r="T798" s="140"/>
      <c r="U798" s="140"/>
      <c r="V798" s="140"/>
      <c r="W798" s="140"/>
      <c r="X798" s="140"/>
      <c r="Y798" s="140"/>
      <c r="Z798" s="140"/>
      <c r="AA798" s="140"/>
    </row>
    <row r="799" spans="1:27" ht="12.5">
      <c r="A799" s="140"/>
      <c r="B799" s="140"/>
      <c r="C799" s="140"/>
      <c r="D799" s="140"/>
      <c r="E799" s="140"/>
      <c r="F799" s="140"/>
      <c r="G799" s="140"/>
      <c r="H799" s="140"/>
      <c r="I799" s="140"/>
      <c r="J799" s="140"/>
      <c r="K799" s="140"/>
      <c r="L799" s="140"/>
      <c r="M799" s="140"/>
      <c r="N799" s="140"/>
      <c r="O799" s="140"/>
      <c r="P799" s="140"/>
      <c r="Q799" s="140"/>
      <c r="R799" s="140"/>
      <c r="S799" s="140"/>
      <c r="T799" s="140"/>
      <c r="U799" s="140"/>
      <c r="V799" s="140"/>
      <c r="W799" s="140"/>
      <c r="X799" s="140"/>
      <c r="Y799" s="140"/>
      <c r="Z799" s="140"/>
      <c r="AA799" s="140"/>
    </row>
    <row r="800" spans="1:27" ht="12.5">
      <c r="A800" s="140"/>
      <c r="B800" s="140"/>
      <c r="C800" s="140"/>
      <c r="D800" s="140"/>
      <c r="E800" s="140"/>
      <c r="F800" s="140"/>
      <c r="G800" s="140"/>
      <c r="H800" s="140"/>
      <c r="I800" s="140"/>
      <c r="J800" s="140"/>
      <c r="K800" s="140"/>
      <c r="L800" s="140"/>
      <c r="M800" s="140"/>
      <c r="N800" s="140"/>
      <c r="O800" s="140"/>
      <c r="P800" s="140"/>
      <c r="Q800" s="140"/>
      <c r="R800" s="140"/>
      <c r="S800" s="140"/>
      <c r="T800" s="140"/>
      <c r="U800" s="140"/>
      <c r="V800" s="140"/>
      <c r="W800" s="140"/>
      <c r="X800" s="140"/>
      <c r="Y800" s="140"/>
      <c r="Z800" s="140"/>
      <c r="AA800" s="140"/>
    </row>
    <row r="801" spans="1:27" ht="12.5">
      <c r="A801" s="140"/>
      <c r="B801" s="140"/>
      <c r="C801" s="140"/>
      <c r="D801" s="140"/>
      <c r="E801" s="140"/>
      <c r="F801" s="140"/>
      <c r="G801" s="140"/>
      <c r="H801" s="140"/>
      <c r="I801" s="140"/>
      <c r="J801" s="140"/>
      <c r="K801" s="140"/>
      <c r="L801" s="140"/>
      <c r="M801" s="140"/>
      <c r="N801" s="140"/>
      <c r="O801" s="140"/>
      <c r="P801" s="140"/>
      <c r="Q801" s="140"/>
      <c r="R801" s="140"/>
      <c r="S801" s="140"/>
      <c r="T801" s="140"/>
      <c r="U801" s="140"/>
      <c r="V801" s="140"/>
      <c r="W801" s="140"/>
      <c r="X801" s="140"/>
      <c r="Y801" s="140"/>
      <c r="Z801" s="140"/>
      <c r="AA801" s="140"/>
    </row>
    <row r="802" spans="1:27" ht="12.5">
      <c r="A802" s="140"/>
      <c r="B802" s="140"/>
      <c r="C802" s="140"/>
      <c r="D802" s="140"/>
      <c r="E802" s="140"/>
      <c r="F802" s="140"/>
      <c r="G802" s="140"/>
      <c r="H802" s="140"/>
      <c r="I802" s="140"/>
      <c r="J802" s="140"/>
      <c r="K802" s="140"/>
      <c r="L802" s="140"/>
      <c r="M802" s="140"/>
      <c r="N802" s="140"/>
      <c r="O802" s="140"/>
      <c r="P802" s="140"/>
      <c r="Q802" s="140"/>
      <c r="R802" s="140"/>
      <c r="S802" s="140"/>
      <c r="T802" s="140"/>
      <c r="U802" s="140"/>
      <c r="V802" s="140"/>
      <c r="W802" s="140"/>
      <c r="X802" s="140"/>
      <c r="Y802" s="140"/>
      <c r="Z802" s="140"/>
      <c r="AA802" s="140"/>
    </row>
    <row r="803" spans="1:27" ht="12.5">
      <c r="A803" s="140"/>
      <c r="B803" s="140"/>
      <c r="C803" s="140"/>
      <c r="D803" s="140"/>
      <c r="E803" s="140"/>
      <c r="F803" s="140"/>
      <c r="G803" s="140"/>
      <c r="H803" s="140"/>
      <c r="I803" s="140"/>
      <c r="J803" s="140"/>
      <c r="K803" s="140"/>
      <c r="L803" s="140"/>
      <c r="M803" s="140"/>
      <c r="N803" s="140"/>
      <c r="O803" s="140"/>
      <c r="P803" s="140"/>
      <c r="Q803" s="140"/>
      <c r="R803" s="140"/>
      <c r="S803" s="140"/>
      <c r="T803" s="140"/>
      <c r="U803" s="140"/>
      <c r="V803" s="140"/>
      <c r="W803" s="140"/>
      <c r="X803" s="140"/>
      <c r="Y803" s="140"/>
      <c r="Z803" s="140"/>
      <c r="AA803" s="140"/>
    </row>
    <row r="804" spans="1:27" ht="12.5">
      <c r="A804" s="140"/>
      <c r="B804" s="140"/>
      <c r="C804" s="140"/>
      <c r="D804" s="140"/>
      <c r="E804" s="140"/>
      <c r="F804" s="140"/>
      <c r="G804" s="140"/>
      <c r="H804" s="140"/>
      <c r="I804" s="140"/>
      <c r="J804" s="140"/>
      <c r="K804" s="140"/>
      <c r="L804" s="140"/>
      <c r="M804" s="140"/>
      <c r="N804" s="140"/>
      <c r="O804" s="140"/>
      <c r="P804" s="140"/>
      <c r="Q804" s="140"/>
      <c r="R804" s="140"/>
      <c r="S804" s="140"/>
      <c r="T804" s="140"/>
      <c r="U804" s="140"/>
      <c r="V804" s="140"/>
      <c r="W804" s="140"/>
      <c r="X804" s="140"/>
      <c r="Y804" s="140"/>
      <c r="Z804" s="140"/>
      <c r="AA804" s="140"/>
    </row>
    <row r="805" spans="1:27" ht="12.5">
      <c r="A805" s="140"/>
      <c r="B805" s="140"/>
      <c r="C805" s="140"/>
      <c r="D805" s="140"/>
      <c r="E805" s="140"/>
      <c r="F805" s="140"/>
      <c r="G805" s="140"/>
      <c r="H805" s="140"/>
      <c r="I805" s="140"/>
      <c r="J805" s="140"/>
      <c r="K805" s="140"/>
      <c r="L805" s="140"/>
      <c r="M805" s="140"/>
      <c r="N805" s="140"/>
      <c r="O805" s="140"/>
      <c r="P805" s="140"/>
      <c r="Q805" s="140"/>
      <c r="R805" s="140"/>
      <c r="S805" s="140"/>
      <c r="T805" s="140"/>
      <c r="U805" s="140"/>
      <c r="V805" s="140"/>
      <c r="W805" s="140"/>
      <c r="X805" s="140"/>
      <c r="Y805" s="140"/>
      <c r="Z805" s="140"/>
      <c r="AA805" s="140"/>
    </row>
    <row r="806" spans="1:27" ht="12.5">
      <c r="A806" s="140"/>
      <c r="B806" s="140"/>
      <c r="C806" s="140"/>
      <c r="D806" s="140"/>
      <c r="E806" s="140"/>
      <c r="F806" s="140"/>
      <c r="G806" s="140"/>
      <c r="H806" s="140"/>
      <c r="I806" s="140"/>
      <c r="J806" s="140"/>
      <c r="K806" s="140"/>
      <c r="L806" s="140"/>
      <c r="M806" s="140"/>
      <c r="N806" s="140"/>
      <c r="O806" s="140"/>
      <c r="P806" s="140"/>
      <c r="Q806" s="140"/>
      <c r="R806" s="140"/>
      <c r="S806" s="140"/>
      <c r="T806" s="140"/>
      <c r="U806" s="140"/>
      <c r="V806" s="140"/>
      <c r="W806" s="140"/>
      <c r="X806" s="140"/>
      <c r="Y806" s="140"/>
      <c r="Z806" s="140"/>
      <c r="AA806" s="140"/>
    </row>
    <row r="807" spans="1:27" ht="12.5">
      <c r="A807" s="140"/>
      <c r="B807" s="140"/>
      <c r="C807" s="140"/>
      <c r="D807" s="140"/>
      <c r="E807" s="140"/>
      <c r="F807" s="140"/>
      <c r="G807" s="140"/>
      <c r="H807" s="140"/>
      <c r="I807" s="140"/>
      <c r="J807" s="140"/>
      <c r="K807" s="140"/>
      <c r="L807" s="140"/>
      <c r="M807" s="140"/>
      <c r="N807" s="140"/>
      <c r="O807" s="140"/>
      <c r="P807" s="140"/>
      <c r="Q807" s="140"/>
      <c r="R807" s="140"/>
      <c r="S807" s="140"/>
      <c r="T807" s="140"/>
      <c r="U807" s="140"/>
      <c r="V807" s="140"/>
      <c r="W807" s="140"/>
      <c r="X807" s="140"/>
      <c r="Y807" s="140"/>
      <c r="Z807" s="140"/>
      <c r="AA807" s="140"/>
    </row>
    <row r="808" spans="1:27" ht="12.5">
      <c r="A808" s="140"/>
      <c r="B808" s="140"/>
      <c r="C808" s="140"/>
      <c r="D808" s="140"/>
      <c r="E808" s="140"/>
      <c r="F808" s="140"/>
      <c r="G808" s="140"/>
      <c r="H808" s="140"/>
      <c r="I808" s="140"/>
      <c r="J808" s="140"/>
      <c r="K808" s="140"/>
      <c r="L808" s="140"/>
      <c r="M808" s="140"/>
      <c r="N808" s="140"/>
      <c r="O808" s="140"/>
      <c r="P808" s="140"/>
      <c r="Q808" s="140"/>
      <c r="R808" s="140"/>
      <c r="S808" s="140"/>
      <c r="T808" s="140"/>
      <c r="U808" s="140"/>
      <c r="V808" s="140"/>
      <c r="W808" s="140"/>
      <c r="X808" s="140"/>
      <c r="Y808" s="140"/>
      <c r="Z808" s="140"/>
      <c r="AA808" s="140"/>
    </row>
    <row r="809" spans="1:27" ht="12.5">
      <c r="A809" s="140"/>
      <c r="B809" s="140"/>
      <c r="C809" s="140"/>
      <c r="D809" s="140"/>
      <c r="E809" s="140"/>
      <c r="F809" s="140"/>
      <c r="G809" s="140"/>
      <c r="H809" s="140"/>
      <c r="I809" s="140"/>
      <c r="J809" s="140"/>
      <c r="K809" s="140"/>
      <c r="L809" s="140"/>
      <c r="M809" s="140"/>
      <c r="N809" s="140"/>
      <c r="O809" s="140"/>
      <c r="P809" s="140"/>
      <c r="Q809" s="140"/>
      <c r="R809" s="140"/>
      <c r="S809" s="140"/>
      <c r="T809" s="140"/>
      <c r="U809" s="140"/>
      <c r="V809" s="140"/>
      <c r="W809" s="140"/>
      <c r="X809" s="140"/>
      <c r="Y809" s="140"/>
      <c r="Z809" s="140"/>
      <c r="AA809" s="140"/>
    </row>
    <row r="810" spans="1:27" ht="12.5">
      <c r="A810" s="140"/>
      <c r="B810" s="140"/>
      <c r="C810" s="140"/>
      <c r="D810" s="140"/>
      <c r="E810" s="140"/>
      <c r="F810" s="140"/>
      <c r="G810" s="140"/>
      <c r="H810" s="140"/>
      <c r="I810" s="140"/>
      <c r="J810" s="140"/>
      <c r="K810" s="140"/>
      <c r="L810" s="140"/>
      <c r="M810" s="140"/>
      <c r="N810" s="140"/>
      <c r="O810" s="140"/>
      <c r="P810" s="140"/>
      <c r="Q810" s="140"/>
      <c r="R810" s="140"/>
      <c r="S810" s="140"/>
      <c r="T810" s="140"/>
      <c r="U810" s="140"/>
      <c r="V810" s="140"/>
      <c r="W810" s="140"/>
      <c r="X810" s="140"/>
      <c r="Y810" s="140"/>
      <c r="Z810" s="140"/>
      <c r="AA810" s="140"/>
    </row>
    <row r="811" spans="1:27" ht="12.5">
      <c r="A811" s="140"/>
      <c r="B811" s="140"/>
      <c r="C811" s="140"/>
      <c r="D811" s="140"/>
      <c r="E811" s="140"/>
      <c r="F811" s="140"/>
      <c r="G811" s="140"/>
      <c r="H811" s="140"/>
      <c r="I811" s="140"/>
      <c r="J811" s="140"/>
      <c r="K811" s="140"/>
      <c r="L811" s="140"/>
      <c r="M811" s="140"/>
      <c r="N811" s="140"/>
      <c r="O811" s="140"/>
      <c r="P811" s="140"/>
      <c r="Q811" s="140"/>
      <c r="R811" s="140"/>
      <c r="S811" s="140"/>
      <c r="T811" s="140"/>
      <c r="U811" s="140"/>
      <c r="V811" s="140"/>
      <c r="W811" s="140"/>
      <c r="X811" s="140"/>
      <c r="Y811" s="140"/>
      <c r="Z811" s="140"/>
      <c r="AA811" s="140"/>
    </row>
    <row r="812" spans="1:27" ht="12.5">
      <c r="A812" s="140"/>
      <c r="B812" s="140"/>
      <c r="C812" s="140"/>
      <c r="D812" s="140"/>
      <c r="E812" s="140"/>
      <c r="F812" s="140"/>
      <c r="G812" s="140"/>
      <c r="H812" s="140"/>
      <c r="I812" s="140"/>
      <c r="J812" s="140"/>
      <c r="K812" s="140"/>
      <c r="L812" s="140"/>
      <c r="M812" s="140"/>
      <c r="N812" s="140"/>
      <c r="O812" s="140"/>
      <c r="P812" s="140"/>
      <c r="Q812" s="140"/>
      <c r="R812" s="140"/>
      <c r="S812" s="140"/>
      <c r="T812" s="140"/>
      <c r="U812" s="140"/>
      <c r="V812" s="140"/>
      <c r="W812" s="140"/>
      <c r="X812" s="140"/>
      <c r="Y812" s="140"/>
      <c r="Z812" s="140"/>
      <c r="AA812" s="140"/>
    </row>
    <row r="813" spans="1:27" ht="12.5">
      <c r="A813" s="140"/>
      <c r="B813" s="140"/>
      <c r="C813" s="140"/>
      <c r="D813" s="140"/>
      <c r="E813" s="140"/>
      <c r="F813" s="140"/>
      <c r="G813" s="140"/>
      <c r="H813" s="140"/>
      <c r="I813" s="140"/>
      <c r="J813" s="140"/>
      <c r="K813" s="140"/>
      <c r="L813" s="140"/>
      <c r="M813" s="140"/>
      <c r="N813" s="140"/>
      <c r="O813" s="140"/>
      <c r="P813" s="140"/>
      <c r="Q813" s="140"/>
      <c r="R813" s="140"/>
      <c r="S813" s="140"/>
      <c r="T813" s="140"/>
      <c r="U813" s="140"/>
      <c r="V813" s="140"/>
      <c r="W813" s="140"/>
      <c r="X813" s="140"/>
      <c r="Y813" s="140"/>
      <c r="Z813" s="140"/>
      <c r="AA813" s="140"/>
    </row>
    <row r="814" spans="1:27" ht="12.5">
      <c r="A814" s="140"/>
      <c r="B814" s="140"/>
      <c r="C814" s="140"/>
      <c r="D814" s="140"/>
      <c r="E814" s="140"/>
      <c r="F814" s="140"/>
      <c r="G814" s="140"/>
      <c r="H814" s="140"/>
      <c r="I814" s="140"/>
      <c r="J814" s="140"/>
      <c r="K814" s="140"/>
      <c r="L814" s="140"/>
      <c r="M814" s="140"/>
      <c r="N814" s="140"/>
      <c r="O814" s="140"/>
      <c r="P814" s="140"/>
      <c r="Q814" s="140"/>
      <c r="R814" s="140"/>
      <c r="S814" s="140"/>
      <c r="T814" s="140"/>
      <c r="U814" s="140"/>
      <c r="V814" s="140"/>
      <c r="W814" s="140"/>
      <c r="X814" s="140"/>
      <c r="Y814" s="140"/>
      <c r="Z814" s="140"/>
      <c r="AA814" s="140"/>
    </row>
    <row r="815" spans="1:27" ht="12.5">
      <c r="A815" s="140"/>
      <c r="B815" s="140"/>
      <c r="C815" s="140"/>
      <c r="D815" s="140"/>
      <c r="E815" s="140"/>
      <c r="F815" s="140"/>
      <c r="G815" s="140"/>
      <c r="H815" s="140"/>
      <c r="I815" s="140"/>
      <c r="J815" s="140"/>
      <c r="K815" s="140"/>
      <c r="L815" s="140"/>
      <c r="M815" s="140"/>
      <c r="N815" s="140"/>
      <c r="O815" s="140"/>
      <c r="P815" s="140"/>
      <c r="Q815" s="140"/>
      <c r="R815" s="140"/>
      <c r="S815" s="140"/>
      <c r="T815" s="140"/>
      <c r="U815" s="140"/>
      <c r="V815" s="140"/>
      <c r="W815" s="140"/>
      <c r="X815" s="140"/>
      <c r="Y815" s="140"/>
      <c r="Z815" s="140"/>
      <c r="AA815" s="140"/>
    </row>
    <row r="816" spans="1:27" ht="12.5">
      <c r="A816" s="140"/>
      <c r="B816" s="140"/>
      <c r="C816" s="140"/>
      <c r="D816" s="140"/>
      <c r="E816" s="140"/>
      <c r="F816" s="140"/>
      <c r="G816" s="140"/>
      <c r="H816" s="140"/>
      <c r="I816" s="140"/>
      <c r="J816" s="140"/>
      <c r="K816" s="140"/>
      <c r="L816" s="140"/>
      <c r="M816" s="140"/>
      <c r="N816" s="140"/>
      <c r="O816" s="140"/>
      <c r="P816" s="140"/>
      <c r="Q816" s="140"/>
      <c r="R816" s="140"/>
      <c r="S816" s="140"/>
      <c r="T816" s="140"/>
      <c r="U816" s="140"/>
      <c r="V816" s="140"/>
      <c r="W816" s="140"/>
      <c r="X816" s="140"/>
      <c r="Y816" s="140"/>
      <c r="Z816" s="140"/>
      <c r="AA816" s="140"/>
    </row>
    <row r="817" spans="1:27" ht="12.5">
      <c r="A817" s="140"/>
      <c r="B817" s="140"/>
      <c r="C817" s="140"/>
      <c r="D817" s="140"/>
      <c r="E817" s="140"/>
      <c r="F817" s="140"/>
      <c r="G817" s="140"/>
      <c r="H817" s="140"/>
      <c r="I817" s="140"/>
      <c r="J817" s="140"/>
      <c r="K817" s="140"/>
      <c r="L817" s="140"/>
      <c r="M817" s="140"/>
      <c r="N817" s="140"/>
      <c r="O817" s="140"/>
      <c r="P817" s="140"/>
      <c r="Q817" s="140"/>
      <c r="R817" s="140"/>
      <c r="S817" s="140"/>
      <c r="T817" s="140"/>
      <c r="U817" s="140"/>
      <c r="V817" s="140"/>
      <c r="W817" s="140"/>
      <c r="X817" s="140"/>
      <c r="Y817" s="140"/>
      <c r="Z817" s="140"/>
      <c r="AA817" s="140"/>
    </row>
    <row r="818" spans="1:27" ht="12.5">
      <c r="A818" s="140"/>
      <c r="B818" s="140"/>
      <c r="C818" s="140"/>
      <c r="D818" s="140"/>
      <c r="E818" s="140"/>
      <c r="F818" s="140"/>
      <c r="G818" s="140"/>
      <c r="H818" s="140"/>
      <c r="I818" s="140"/>
      <c r="J818" s="140"/>
      <c r="K818" s="140"/>
      <c r="L818" s="140"/>
      <c r="M818" s="140"/>
      <c r="N818" s="140"/>
      <c r="O818" s="140"/>
      <c r="P818" s="140"/>
      <c r="Q818" s="140"/>
      <c r="R818" s="140"/>
      <c r="S818" s="140"/>
      <c r="T818" s="140"/>
      <c r="U818" s="140"/>
      <c r="V818" s="140"/>
      <c r="W818" s="140"/>
      <c r="X818" s="140"/>
      <c r="Y818" s="140"/>
      <c r="Z818" s="140"/>
      <c r="AA818" s="140"/>
    </row>
    <row r="819" spans="1:27" ht="12.5">
      <c r="A819" s="140"/>
      <c r="B819" s="140"/>
      <c r="C819" s="140"/>
      <c r="D819" s="140"/>
      <c r="E819" s="140"/>
      <c r="F819" s="140"/>
      <c r="G819" s="140"/>
      <c r="H819" s="140"/>
      <c r="I819" s="140"/>
      <c r="J819" s="140"/>
      <c r="K819" s="140"/>
      <c r="L819" s="140"/>
      <c r="M819" s="140"/>
      <c r="N819" s="140"/>
      <c r="O819" s="140"/>
      <c r="P819" s="140"/>
      <c r="Q819" s="140"/>
      <c r="R819" s="140"/>
      <c r="S819" s="140"/>
      <c r="T819" s="140"/>
      <c r="U819" s="140"/>
      <c r="V819" s="140"/>
      <c r="W819" s="140"/>
      <c r="X819" s="140"/>
      <c r="Y819" s="140"/>
      <c r="Z819" s="140"/>
      <c r="AA819" s="140"/>
    </row>
    <row r="820" spans="1:27" ht="12.5">
      <c r="A820" s="140"/>
      <c r="B820" s="140"/>
      <c r="C820" s="140"/>
      <c r="D820" s="140"/>
      <c r="E820" s="140"/>
      <c r="F820" s="140"/>
      <c r="G820" s="140"/>
      <c r="H820" s="140"/>
      <c r="I820" s="140"/>
      <c r="J820" s="140"/>
      <c r="K820" s="140"/>
      <c r="L820" s="140"/>
      <c r="M820" s="140"/>
      <c r="N820" s="140"/>
      <c r="O820" s="140"/>
      <c r="P820" s="140"/>
      <c r="Q820" s="140"/>
      <c r="R820" s="140"/>
      <c r="S820" s="140"/>
      <c r="T820" s="140"/>
      <c r="U820" s="140"/>
      <c r="V820" s="140"/>
      <c r="W820" s="140"/>
      <c r="X820" s="140"/>
      <c r="Y820" s="140"/>
      <c r="Z820" s="140"/>
      <c r="AA820" s="140"/>
    </row>
    <row r="821" spans="1:27" ht="12.5">
      <c r="A821" s="140"/>
      <c r="B821" s="140"/>
      <c r="C821" s="140"/>
      <c r="D821" s="140"/>
      <c r="E821" s="140"/>
      <c r="F821" s="140"/>
      <c r="G821" s="140"/>
      <c r="H821" s="140"/>
      <c r="I821" s="140"/>
      <c r="J821" s="140"/>
      <c r="K821" s="140"/>
      <c r="L821" s="140"/>
      <c r="M821" s="140"/>
      <c r="N821" s="140"/>
      <c r="O821" s="140"/>
      <c r="P821" s="140"/>
      <c r="Q821" s="140"/>
      <c r="R821" s="140"/>
      <c r="S821" s="140"/>
      <c r="T821" s="140"/>
      <c r="U821" s="140"/>
      <c r="V821" s="140"/>
      <c r="W821" s="140"/>
      <c r="X821" s="140"/>
      <c r="Y821" s="140"/>
      <c r="Z821" s="140"/>
      <c r="AA821" s="140"/>
    </row>
    <row r="822" spans="1:27" ht="12.5">
      <c r="A822" s="140"/>
      <c r="B822" s="140"/>
      <c r="C822" s="140"/>
      <c r="D822" s="140"/>
      <c r="E822" s="140"/>
      <c r="F822" s="140"/>
      <c r="G822" s="140"/>
      <c r="H822" s="140"/>
      <c r="I822" s="140"/>
      <c r="J822" s="140"/>
      <c r="K822" s="140"/>
      <c r="L822" s="140"/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  <c r="Y822" s="140"/>
      <c r="Z822" s="140"/>
      <c r="AA822" s="140"/>
    </row>
    <row r="823" spans="1:27" ht="12.5">
      <c r="A823" s="140"/>
      <c r="B823" s="140"/>
      <c r="C823" s="140"/>
      <c r="D823" s="140"/>
      <c r="E823" s="140"/>
      <c r="F823" s="140"/>
      <c r="G823" s="140"/>
      <c r="H823" s="140"/>
      <c r="I823" s="140"/>
      <c r="J823" s="140"/>
      <c r="K823" s="140"/>
      <c r="L823" s="140"/>
      <c r="M823" s="140"/>
      <c r="N823" s="140"/>
      <c r="O823" s="140"/>
      <c r="P823" s="140"/>
      <c r="Q823" s="140"/>
      <c r="R823" s="140"/>
      <c r="S823" s="140"/>
      <c r="T823" s="140"/>
      <c r="U823" s="140"/>
      <c r="V823" s="140"/>
      <c r="W823" s="140"/>
      <c r="X823" s="140"/>
      <c r="Y823" s="140"/>
      <c r="Z823" s="140"/>
      <c r="AA823" s="140"/>
    </row>
    <row r="824" spans="1:27" ht="12.5">
      <c r="A824" s="140"/>
      <c r="B824" s="140"/>
      <c r="C824" s="140"/>
      <c r="D824" s="140"/>
      <c r="E824" s="140"/>
      <c r="F824" s="140"/>
      <c r="G824" s="140"/>
      <c r="H824" s="140"/>
      <c r="I824" s="140"/>
      <c r="J824" s="140"/>
      <c r="K824" s="140"/>
      <c r="L824" s="140"/>
      <c r="M824" s="140"/>
      <c r="N824" s="140"/>
      <c r="O824" s="140"/>
      <c r="P824" s="140"/>
      <c r="Q824" s="140"/>
      <c r="R824" s="140"/>
      <c r="S824" s="140"/>
      <c r="T824" s="140"/>
      <c r="U824" s="140"/>
      <c r="V824" s="140"/>
      <c r="W824" s="140"/>
      <c r="X824" s="140"/>
      <c r="Y824" s="140"/>
      <c r="Z824" s="140"/>
      <c r="AA824" s="140"/>
    </row>
    <row r="825" spans="1:27" ht="12.5">
      <c r="A825" s="140"/>
      <c r="B825" s="140"/>
      <c r="C825" s="140"/>
      <c r="D825" s="140"/>
      <c r="E825" s="140"/>
      <c r="F825" s="140"/>
      <c r="G825" s="140"/>
      <c r="H825" s="140"/>
      <c r="I825" s="140"/>
      <c r="J825" s="140"/>
      <c r="K825" s="140"/>
      <c r="L825" s="140"/>
      <c r="M825" s="140"/>
      <c r="N825" s="140"/>
      <c r="O825" s="140"/>
      <c r="P825" s="140"/>
      <c r="Q825" s="140"/>
      <c r="R825" s="140"/>
      <c r="S825" s="140"/>
      <c r="T825" s="140"/>
      <c r="U825" s="140"/>
      <c r="V825" s="140"/>
      <c r="W825" s="140"/>
      <c r="X825" s="140"/>
      <c r="Y825" s="140"/>
      <c r="Z825" s="140"/>
      <c r="AA825" s="140"/>
    </row>
    <row r="826" spans="1:27" ht="12.5">
      <c r="A826" s="140"/>
      <c r="B826" s="140"/>
      <c r="C826" s="140"/>
      <c r="D826" s="140"/>
      <c r="E826" s="140"/>
      <c r="F826" s="140"/>
      <c r="G826" s="140"/>
      <c r="H826" s="140"/>
      <c r="I826" s="140"/>
      <c r="J826" s="140"/>
      <c r="K826" s="140"/>
      <c r="L826" s="140"/>
      <c r="M826" s="140"/>
      <c r="N826" s="140"/>
      <c r="O826" s="140"/>
      <c r="P826" s="140"/>
      <c r="Q826" s="140"/>
      <c r="R826" s="140"/>
      <c r="S826" s="140"/>
      <c r="T826" s="140"/>
      <c r="U826" s="140"/>
      <c r="V826" s="140"/>
      <c r="W826" s="140"/>
      <c r="X826" s="140"/>
      <c r="Y826" s="140"/>
      <c r="Z826" s="140"/>
      <c r="AA826" s="140"/>
    </row>
    <row r="827" spans="1:27" ht="12.5">
      <c r="A827" s="140"/>
      <c r="B827" s="140"/>
      <c r="C827" s="140"/>
      <c r="D827" s="140"/>
      <c r="E827" s="140"/>
      <c r="F827" s="140"/>
      <c r="G827" s="140"/>
      <c r="H827" s="140"/>
      <c r="I827" s="140"/>
      <c r="J827" s="140"/>
      <c r="K827" s="140"/>
      <c r="L827" s="140"/>
      <c r="M827" s="140"/>
      <c r="N827" s="140"/>
      <c r="O827" s="140"/>
      <c r="P827" s="140"/>
      <c r="Q827" s="140"/>
      <c r="R827" s="140"/>
      <c r="S827" s="140"/>
      <c r="T827" s="140"/>
      <c r="U827" s="140"/>
      <c r="V827" s="140"/>
      <c r="W827" s="140"/>
      <c r="X827" s="140"/>
      <c r="Y827" s="140"/>
      <c r="Z827" s="140"/>
      <c r="AA827" s="140"/>
    </row>
    <row r="828" spans="1:27" ht="12.5">
      <c r="A828" s="140"/>
      <c r="B828" s="140"/>
      <c r="C828" s="140"/>
      <c r="D828" s="140"/>
      <c r="E828" s="140"/>
      <c r="F828" s="140"/>
      <c r="G828" s="140"/>
      <c r="H828" s="140"/>
      <c r="I828" s="140"/>
      <c r="J828" s="140"/>
      <c r="K828" s="140"/>
      <c r="L828" s="140"/>
      <c r="M828" s="140"/>
      <c r="N828" s="140"/>
      <c r="O828" s="140"/>
      <c r="P828" s="140"/>
      <c r="Q828" s="140"/>
      <c r="R828" s="140"/>
      <c r="S828" s="140"/>
      <c r="T828" s="140"/>
      <c r="U828" s="140"/>
      <c r="V828" s="140"/>
      <c r="W828" s="140"/>
      <c r="X828" s="140"/>
      <c r="Y828" s="140"/>
      <c r="Z828" s="140"/>
      <c r="AA828" s="140"/>
    </row>
    <row r="829" spans="1:27" ht="12.5">
      <c r="A829" s="140"/>
      <c r="B829" s="140"/>
      <c r="C829" s="140"/>
      <c r="D829" s="140"/>
      <c r="E829" s="140"/>
      <c r="F829" s="140"/>
      <c r="G829" s="140"/>
      <c r="H829" s="140"/>
      <c r="I829" s="140"/>
      <c r="J829" s="140"/>
      <c r="K829" s="140"/>
      <c r="L829" s="140"/>
      <c r="M829" s="140"/>
      <c r="N829" s="140"/>
      <c r="O829" s="140"/>
      <c r="P829" s="140"/>
      <c r="Q829" s="140"/>
      <c r="R829" s="140"/>
      <c r="S829" s="140"/>
      <c r="T829" s="140"/>
      <c r="U829" s="140"/>
      <c r="V829" s="140"/>
      <c r="W829" s="140"/>
      <c r="X829" s="140"/>
      <c r="Y829" s="140"/>
      <c r="Z829" s="140"/>
      <c r="AA829" s="140"/>
    </row>
    <row r="830" spans="1:27" ht="12.5">
      <c r="A830" s="140"/>
      <c r="B830" s="140"/>
      <c r="C830" s="140"/>
      <c r="D830" s="140"/>
      <c r="E830" s="140"/>
      <c r="F830" s="140"/>
      <c r="G830" s="140"/>
      <c r="H830" s="140"/>
      <c r="I830" s="140"/>
      <c r="J830" s="140"/>
      <c r="K830" s="140"/>
      <c r="L830" s="140"/>
      <c r="M830" s="140"/>
      <c r="N830" s="140"/>
      <c r="O830" s="140"/>
      <c r="P830" s="140"/>
      <c r="Q830" s="140"/>
      <c r="R830" s="140"/>
      <c r="S830" s="140"/>
      <c r="T830" s="140"/>
      <c r="U830" s="140"/>
      <c r="V830" s="140"/>
      <c r="W830" s="140"/>
      <c r="X830" s="140"/>
      <c r="Y830" s="140"/>
      <c r="Z830" s="140"/>
      <c r="AA830" s="140"/>
    </row>
    <row r="831" spans="1:27" ht="12.5">
      <c r="A831" s="140"/>
      <c r="B831" s="140"/>
      <c r="C831" s="140"/>
      <c r="D831" s="140"/>
      <c r="E831" s="140"/>
      <c r="F831" s="140"/>
      <c r="G831" s="140"/>
      <c r="H831" s="140"/>
      <c r="I831" s="140"/>
      <c r="J831" s="140"/>
      <c r="K831" s="140"/>
      <c r="L831" s="140"/>
      <c r="M831" s="140"/>
      <c r="N831" s="140"/>
      <c r="O831" s="140"/>
      <c r="P831" s="140"/>
      <c r="Q831" s="140"/>
      <c r="R831" s="140"/>
      <c r="S831" s="140"/>
      <c r="T831" s="140"/>
      <c r="U831" s="140"/>
      <c r="V831" s="140"/>
      <c r="W831" s="140"/>
      <c r="X831" s="140"/>
      <c r="Y831" s="140"/>
      <c r="Z831" s="140"/>
      <c r="AA831" s="140"/>
    </row>
    <row r="832" spans="1:27" ht="12.5">
      <c r="A832" s="140"/>
      <c r="B832" s="140"/>
      <c r="C832" s="140"/>
      <c r="D832" s="140"/>
      <c r="E832" s="140"/>
      <c r="F832" s="140"/>
      <c r="G832" s="140"/>
      <c r="H832" s="140"/>
      <c r="I832" s="140"/>
      <c r="J832" s="140"/>
      <c r="K832" s="140"/>
      <c r="L832" s="140"/>
      <c r="M832" s="140"/>
      <c r="N832" s="140"/>
      <c r="O832" s="140"/>
      <c r="P832" s="140"/>
      <c r="Q832" s="140"/>
      <c r="R832" s="140"/>
      <c r="S832" s="140"/>
      <c r="T832" s="140"/>
      <c r="U832" s="140"/>
      <c r="V832" s="140"/>
      <c r="W832" s="140"/>
      <c r="X832" s="140"/>
      <c r="Y832" s="140"/>
      <c r="Z832" s="140"/>
      <c r="AA832" s="140"/>
    </row>
    <row r="833" spans="1:27" ht="12.5">
      <c r="A833" s="140"/>
      <c r="B833" s="140"/>
      <c r="C833" s="140"/>
      <c r="D833" s="140"/>
      <c r="E833" s="140"/>
      <c r="F833" s="140"/>
      <c r="G833" s="140"/>
      <c r="H833" s="140"/>
      <c r="I833" s="140"/>
      <c r="J833" s="140"/>
      <c r="K833" s="140"/>
      <c r="L833" s="140"/>
      <c r="M833" s="140"/>
      <c r="N833" s="140"/>
      <c r="O833" s="140"/>
      <c r="P833" s="140"/>
      <c r="Q833" s="140"/>
      <c r="R833" s="140"/>
      <c r="S833" s="140"/>
      <c r="T833" s="140"/>
      <c r="U833" s="140"/>
      <c r="V833" s="140"/>
      <c r="W833" s="140"/>
      <c r="X833" s="140"/>
      <c r="Y833" s="140"/>
      <c r="Z833" s="140"/>
      <c r="AA833" s="140"/>
    </row>
    <row r="834" spans="1:27" ht="12.5">
      <c r="A834" s="140"/>
      <c r="B834" s="140"/>
      <c r="C834" s="140"/>
      <c r="D834" s="140"/>
      <c r="E834" s="140"/>
      <c r="F834" s="140"/>
      <c r="G834" s="140"/>
      <c r="H834" s="140"/>
      <c r="I834" s="140"/>
      <c r="J834" s="140"/>
      <c r="K834" s="140"/>
      <c r="L834" s="140"/>
      <c r="M834" s="140"/>
      <c r="N834" s="140"/>
      <c r="O834" s="140"/>
      <c r="P834" s="140"/>
      <c r="Q834" s="140"/>
      <c r="R834" s="140"/>
      <c r="S834" s="140"/>
      <c r="T834" s="140"/>
      <c r="U834" s="140"/>
      <c r="V834" s="140"/>
      <c r="W834" s="140"/>
      <c r="X834" s="140"/>
      <c r="Y834" s="140"/>
      <c r="Z834" s="140"/>
      <c r="AA834" s="140"/>
    </row>
    <row r="835" spans="1:27" ht="12.5">
      <c r="A835" s="140"/>
      <c r="B835" s="140"/>
      <c r="C835" s="140"/>
      <c r="D835" s="140"/>
      <c r="E835" s="140"/>
      <c r="F835" s="140"/>
      <c r="G835" s="140"/>
      <c r="H835" s="140"/>
      <c r="I835" s="140"/>
      <c r="J835" s="140"/>
      <c r="K835" s="140"/>
      <c r="L835" s="140"/>
      <c r="M835" s="140"/>
      <c r="N835" s="140"/>
      <c r="O835" s="140"/>
      <c r="P835" s="140"/>
      <c r="Q835" s="140"/>
      <c r="R835" s="140"/>
      <c r="S835" s="140"/>
      <c r="T835" s="140"/>
      <c r="U835" s="140"/>
      <c r="V835" s="140"/>
      <c r="W835" s="140"/>
      <c r="X835" s="140"/>
      <c r="Y835" s="140"/>
      <c r="Z835" s="140"/>
      <c r="AA835" s="140"/>
    </row>
    <row r="836" spans="1:27" ht="12.5">
      <c r="A836" s="140"/>
      <c r="B836" s="140"/>
      <c r="C836" s="140"/>
      <c r="D836" s="140"/>
      <c r="E836" s="140"/>
      <c r="F836" s="140"/>
      <c r="G836" s="140"/>
      <c r="H836" s="140"/>
      <c r="I836" s="140"/>
      <c r="J836" s="140"/>
      <c r="K836" s="140"/>
      <c r="L836" s="140"/>
      <c r="M836" s="140"/>
      <c r="N836" s="140"/>
      <c r="O836" s="140"/>
      <c r="P836" s="140"/>
      <c r="Q836" s="140"/>
      <c r="R836" s="140"/>
      <c r="S836" s="140"/>
      <c r="T836" s="140"/>
      <c r="U836" s="140"/>
      <c r="V836" s="140"/>
      <c r="W836" s="140"/>
      <c r="X836" s="140"/>
      <c r="Y836" s="140"/>
      <c r="Z836" s="140"/>
      <c r="AA836" s="140"/>
    </row>
    <row r="837" spans="1:27" ht="12.5">
      <c r="A837" s="140"/>
      <c r="B837" s="140"/>
      <c r="C837" s="140"/>
      <c r="D837" s="140"/>
      <c r="E837" s="140"/>
      <c r="F837" s="140"/>
      <c r="G837" s="140"/>
      <c r="H837" s="140"/>
      <c r="I837" s="140"/>
      <c r="J837" s="140"/>
      <c r="K837" s="140"/>
      <c r="L837" s="140"/>
      <c r="M837" s="140"/>
      <c r="N837" s="140"/>
      <c r="O837" s="140"/>
      <c r="P837" s="140"/>
      <c r="Q837" s="140"/>
      <c r="R837" s="140"/>
      <c r="S837" s="140"/>
      <c r="T837" s="140"/>
      <c r="U837" s="140"/>
      <c r="V837" s="140"/>
      <c r="W837" s="140"/>
      <c r="X837" s="140"/>
      <c r="Y837" s="140"/>
      <c r="Z837" s="140"/>
      <c r="AA837" s="140"/>
    </row>
    <row r="838" spans="1:27" ht="12.5">
      <c r="A838" s="140"/>
      <c r="B838" s="140"/>
      <c r="C838" s="140"/>
      <c r="D838" s="140"/>
      <c r="E838" s="140"/>
      <c r="F838" s="140"/>
      <c r="G838" s="140"/>
      <c r="H838" s="140"/>
      <c r="I838" s="140"/>
      <c r="J838" s="140"/>
      <c r="K838" s="140"/>
      <c r="L838" s="140"/>
      <c r="M838" s="140"/>
      <c r="N838" s="140"/>
      <c r="O838" s="140"/>
      <c r="P838" s="140"/>
      <c r="Q838" s="140"/>
      <c r="R838" s="140"/>
      <c r="S838" s="140"/>
      <c r="T838" s="140"/>
      <c r="U838" s="140"/>
      <c r="V838" s="140"/>
      <c r="W838" s="140"/>
      <c r="X838" s="140"/>
      <c r="Y838" s="140"/>
      <c r="Z838" s="140"/>
      <c r="AA838" s="140"/>
    </row>
    <row r="839" spans="1:27" ht="12.5">
      <c r="A839" s="140"/>
      <c r="B839" s="140"/>
      <c r="C839" s="140"/>
      <c r="D839" s="140"/>
      <c r="E839" s="140"/>
      <c r="F839" s="140"/>
      <c r="G839" s="140"/>
      <c r="H839" s="140"/>
      <c r="I839" s="140"/>
      <c r="J839" s="140"/>
      <c r="K839" s="140"/>
      <c r="L839" s="140"/>
      <c r="M839" s="140"/>
      <c r="N839" s="140"/>
      <c r="O839" s="140"/>
      <c r="P839" s="140"/>
      <c r="Q839" s="140"/>
      <c r="R839" s="140"/>
      <c r="S839" s="140"/>
      <c r="T839" s="140"/>
      <c r="U839" s="140"/>
      <c r="V839" s="140"/>
      <c r="W839" s="140"/>
      <c r="X839" s="140"/>
      <c r="Y839" s="140"/>
      <c r="Z839" s="140"/>
      <c r="AA839" s="140"/>
    </row>
    <row r="840" spans="1:27" ht="12.5">
      <c r="A840" s="140"/>
      <c r="B840" s="140"/>
      <c r="C840" s="140"/>
      <c r="D840" s="140"/>
      <c r="E840" s="140"/>
      <c r="F840" s="140"/>
      <c r="G840" s="140"/>
      <c r="H840" s="140"/>
      <c r="I840" s="140"/>
      <c r="J840" s="140"/>
      <c r="K840" s="140"/>
      <c r="L840" s="140"/>
      <c r="M840" s="140"/>
      <c r="N840" s="140"/>
      <c r="O840" s="140"/>
      <c r="P840" s="140"/>
      <c r="Q840" s="140"/>
      <c r="R840" s="140"/>
      <c r="S840" s="140"/>
      <c r="T840" s="140"/>
      <c r="U840" s="140"/>
      <c r="V840" s="140"/>
      <c r="W840" s="140"/>
      <c r="X840" s="140"/>
      <c r="Y840" s="140"/>
      <c r="Z840" s="140"/>
      <c r="AA840" s="140"/>
    </row>
    <row r="841" spans="1:27" ht="12.5">
      <c r="A841" s="140"/>
      <c r="B841" s="140"/>
      <c r="C841" s="140"/>
      <c r="D841" s="140"/>
      <c r="E841" s="140"/>
      <c r="F841" s="140"/>
      <c r="G841" s="140"/>
      <c r="H841" s="140"/>
      <c r="I841" s="140"/>
      <c r="J841" s="140"/>
      <c r="K841" s="140"/>
      <c r="L841" s="140"/>
      <c r="M841" s="140"/>
      <c r="N841" s="140"/>
      <c r="O841" s="140"/>
      <c r="P841" s="140"/>
      <c r="Q841" s="140"/>
      <c r="R841" s="140"/>
      <c r="S841" s="140"/>
      <c r="T841" s="140"/>
      <c r="U841" s="140"/>
      <c r="V841" s="140"/>
      <c r="W841" s="140"/>
      <c r="X841" s="140"/>
      <c r="Y841" s="140"/>
      <c r="Z841" s="140"/>
      <c r="AA841" s="140"/>
    </row>
    <row r="842" spans="1:27" ht="12.5">
      <c r="A842" s="140"/>
      <c r="B842" s="140"/>
      <c r="C842" s="140"/>
      <c r="D842" s="140"/>
      <c r="E842" s="140"/>
      <c r="F842" s="140"/>
      <c r="G842" s="140"/>
      <c r="H842" s="140"/>
      <c r="I842" s="140"/>
      <c r="J842" s="140"/>
      <c r="K842" s="140"/>
      <c r="L842" s="140"/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  <c r="Y842" s="140"/>
      <c r="Z842" s="140"/>
      <c r="AA842" s="140"/>
    </row>
    <row r="843" spans="1:27" ht="12.5">
      <c r="A843" s="140"/>
      <c r="B843" s="140"/>
      <c r="C843" s="140"/>
      <c r="D843" s="140"/>
      <c r="E843" s="140"/>
      <c r="F843" s="140"/>
      <c r="G843" s="140"/>
      <c r="H843" s="140"/>
      <c r="I843" s="140"/>
      <c r="J843" s="140"/>
      <c r="K843" s="140"/>
      <c r="L843" s="140"/>
      <c r="M843" s="140"/>
      <c r="N843" s="140"/>
      <c r="O843" s="140"/>
      <c r="P843" s="140"/>
      <c r="Q843" s="140"/>
      <c r="R843" s="140"/>
      <c r="S843" s="140"/>
      <c r="T843" s="140"/>
      <c r="U843" s="140"/>
      <c r="V843" s="140"/>
      <c r="W843" s="140"/>
      <c r="X843" s="140"/>
      <c r="Y843" s="140"/>
      <c r="Z843" s="140"/>
      <c r="AA843" s="140"/>
    </row>
    <row r="844" spans="1:27" ht="12.5">
      <c r="A844" s="140"/>
      <c r="B844" s="140"/>
      <c r="C844" s="140"/>
      <c r="D844" s="140"/>
      <c r="E844" s="140"/>
      <c r="F844" s="140"/>
      <c r="G844" s="140"/>
      <c r="H844" s="140"/>
      <c r="I844" s="140"/>
      <c r="J844" s="140"/>
      <c r="K844" s="140"/>
      <c r="L844" s="140"/>
      <c r="M844" s="140"/>
      <c r="N844" s="140"/>
      <c r="O844" s="140"/>
      <c r="P844" s="140"/>
      <c r="Q844" s="140"/>
      <c r="R844" s="140"/>
      <c r="S844" s="140"/>
      <c r="T844" s="140"/>
      <c r="U844" s="140"/>
      <c r="V844" s="140"/>
      <c r="W844" s="140"/>
      <c r="X844" s="140"/>
      <c r="Y844" s="140"/>
      <c r="Z844" s="140"/>
      <c r="AA844" s="140"/>
    </row>
    <row r="845" spans="1:27" ht="12.5">
      <c r="A845" s="140"/>
      <c r="B845" s="140"/>
      <c r="C845" s="140"/>
      <c r="D845" s="140"/>
      <c r="E845" s="140"/>
      <c r="F845" s="140"/>
      <c r="G845" s="140"/>
      <c r="H845" s="140"/>
      <c r="I845" s="140"/>
      <c r="J845" s="140"/>
      <c r="K845" s="140"/>
      <c r="L845" s="140"/>
      <c r="M845" s="140"/>
      <c r="N845" s="140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  <c r="Y845" s="140"/>
      <c r="Z845" s="140"/>
      <c r="AA845" s="140"/>
    </row>
    <row r="846" spans="1:27" ht="12.5">
      <c r="A846" s="140"/>
      <c r="B846" s="140"/>
      <c r="C846" s="140"/>
      <c r="D846" s="140"/>
      <c r="E846" s="140"/>
      <c r="F846" s="140"/>
      <c r="G846" s="140"/>
      <c r="H846" s="140"/>
      <c r="I846" s="140"/>
      <c r="J846" s="140"/>
      <c r="K846" s="140"/>
      <c r="L846" s="140"/>
      <c r="M846" s="140"/>
      <c r="N846" s="140"/>
      <c r="O846" s="140"/>
      <c r="P846" s="140"/>
      <c r="Q846" s="140"/>
      <c r="R846" s="140"/>
      <c r="S846" s="140"/>
      <c r="T846" s="140"/>
      <c r="U846" s="140"/>
      <c r="V846" s="140"/>
      <c r="W846" s="140"/>
      <c r="X846" s="140"/>
      <c r="Y846" s="140"/>
      <c r="Z846" s="140"/>
      <c r="AA846" s="140"/>
    </row>
    <row r="847" spans="1:27" ht="12.5">
      <c r="A847" s="140"/>
      <c r="B847" s="140"/>
      <c r="C847" s="140"/>
      <c r="D847" s="140"/>
      <c r="E847" s="140"/>
      <c r="F847" s="140"/>
      <c r="G847" s="140"/>
      <c r="H847" s="140"/>
      <c r="I847" s="140"/>
      <c r="J847" s="140"/>
      <c r="K847" s="140"/>
      <c r="L847" s="140"/>
      <c r="M847" s="140"/>
      <c r="N847" s="140"/>
      <c r="O847" s="140"/>
      <c r="P847" s="140"/>
      <c r="Q847" s="140"/>
      <c r="R847" s="140"/>
      <c r="S847" s="140"/>
      <c r="T847" s="140"/>
      <c r="U847" s="140"/>
      <c r="V847" s="140"/>
      <c r="W847" s="140"/>
      <c r="X847" s="140"/>
      <c r="Y847" s="140"/>
      <c r="Z847" s="140"/>
      <c r="AA847" s="140"/>
    </row>
    <row r="848" spans="1:27" ht="12.5">
      <c r="A848" s="140"/>
      <c r="B848" s="140"/>
      <c r="C848" s="140"/>
      <c r="D848" s="140"/>
      <c r="E848" s="140"/>
      <c r="F848" s="140"/>
      <c r="G848" s="140"/>
      <c r="H848" s="140"/>
      <c r="I848" s="140"/>
      <c r="J848" s="140"/>
      <c r="K848" s="140"/>
      <c r="L848" s="140"/>
      <c r="M848" s="140"/>
      <c r="N848" s="140"/>
      <c r="O848" s="140"/>
      <c r="P848" s="140"/>
      <c r="Q848" s="140"/>
      <c r="R848" s="140"/>
      <c r="S848" s="140"/>
      <c r="T848" s="140"/>
      <c r="U848" s="140"/>
      <c r="V848" s="140"/>
      <c r="W848" s="140"/>
      <c r="X848" s="140"/>
      <c r="Y848" s="140"/>
      <c r="Z848" s="140"/>
      <c r="AA848" s="140"/>
    </row>
    <row r="849" spans="1:27" ht="12.5">
      <c r="A849" s="140"/>
      <c r="B849" s="140"/>
      <c r="C849" s="140"/>
      <c r="D849" s="140"/>
      <c r="E849" s="140"/>
      <c r="F849" s="140"/>
      <c r="G849" s="140"/>
      <c r="H849" s="140"/>
      <c r="I849" s="140"/>
      <c r="J849" s="140"/>
      <c r="K849" s="140"/>
      <c r="L849" s="140"/>
      <c r="M849" s="140"/>
      <c r="N849" s="140"/>
      <c r="O849" s="140"/>
      <c r="P849" s="140"/>
      <c r="Q849" s="140"/>
      <c r="R849" s="140"/>
      <c r="S849" s="140"/>
      <c r="T849" s="140"/>
      <c r="U849" s="140"/>
      <c r="V849" s="140"/>
      <c r="W849" s="140"/>
      <c r="X849" s="140"/>
      <c r="Y849" s="140"/>
      <c r="Z849" s="140"/>
      <c r="AA849" s="140"/>
    </row>
    <row r="850" spans="1:27" ht="12.5">
      <c r="A850" s="140"/>
      <c r="B850" s="140"/>
      <c r="C850" s="140"/>
      <c r="D850" s="140"/>
      <c r="E850" s="140"/>
      <c r="F850" s="140"/>
      <c r="G850" s="140"/>
      <c r="H850" s="140"/>
      <c r="I850" s="140"/>
      <c r="J850" s="140"/>
      <c r="K850" s="140"/>
      <c r="L850" s="140"/>
      <c r="M850" s="140"/>
      <c r="N850" s="140"/>
      <c r="O850" s="140"/>
      <c r="P850" s="140"/>
      <c r="Q850" s="140"/>
      <c r="R850" s="140"/>
      <c r="S850" s="140"/>
      <c r="T850" s="140"/>
      <c r="U850" s="140"/>
      <c r="V850" s="140"/>
      <c r="W850" s="140"/>
      <c r="X850" s="140"/>
      <c r="Y850" s="140"/>
      <c r="Z850" s="140"/>
      <c r="AA850" s="140"/>
    </row>
    <row r="851" spans="1:27" ht="12.5">
      <c r="A851" s="140"/>
      <c r="B851" s="140"/>
      <c r="C851" s="140"/>
      <c r="D851" s="140"/>
      <c r="E851" s="140"/>
      <c r="F851" s="140"/>
      <c r="G851" s="140"/>
      <c r="H851" s="140"/>
      <c r="I851" s="140"/>
      <c r="J851" s="140"/>
      <c r="K851" s="140"/>
      <c r="L851" s="140"/>
      <c r="M851" s="140"/>
      <c r="N851" s="140"/>
      <c r="O851" s="140"/>
      <c r="P851" s="140"/>
      <c r="Q851" s="140"/>
      <c r="R851" s="140"/>
      <c r="S851" s="140"/>
      <c r="T851" s="140"/>
      <c r="U851" s="140"/>
      <c r="V851" s="140"/>
      <c r="W851" s="140"/>
      <c r="X851" s="140"/>
      <c r="Y851" s="140"/>
      <c r="Z851" s="140"/>
      <c r="AA851" s="140"/>
    </row>
    <row r="852" spans="1:27" ht="12.5">
      <c r="A852" s="140"/>
      <c r="B852" s="140"/>
      <c r="C852" s="140"/>
      <c r="D852" s="140"/>
      <c r="E852" s="140"/>
      <c r="F852" s="140"/>
      <c r="G852" s="140"/>
      <c r="H852" s="140"/>
      <c r="I852" s="140"/>
      <c r="J852" s="140"/>
      <c r="K852" s="140"/>
      <c r="L852" s="140"/>
      <c r="M852" s="140"/>
      <c r="N852" s="140"/>
      <c r="O852" s="140"/>
      <c r="P852" s="140"/>
      <c r="Q852" s="140"/>
      <c r="R852" s="140"/>
      <c r="S852" s="140"/>
      <c r="T852" s="140"/>
      <c r="U852" s="140"/>
      <c r="V852" s="140"/>
      <c r="W852" s="140"/>
      <c r="X852" s="140"/>
      <c r="Y852" s="140"/>
      <c r="Z852" s="140"/>
      <c r="AA852" s="140"/>
    </row>
    <row r="853" spans="1:27" ht="12.5">
      <c r="A853" s="140"/>
      <c r="B853" s="140"/>
      <c r="C853" s="140"/>
      <c r="D853" s="140"/>
      <c r="E853" s="140"/>
      <c r="F853" s="140"/>
      <c r="G853" s="140"/>
      <c r="H853" s="140"/>
      <c r="I853" s="140"/>
      <c r="J853" s="140"/>
      <c r="K853" s="140"/>
      <c r="L853" s="140"/>
      <c r="M853" s="140"/>
      <c r="N853" s="140"/>
      <c r="O853" s="140"/>
      <c r="P853" s="140"/>
      <c r="Q853" s="140"/>
      <c r="R853" s="140"/>
      <c r="S853" s="140"/>
      <c r="T853" s="140"/>
      <c r="U853" s="140"/>
      <c r="V853" s="140"/>
      <c r="W853" s="140"/>
      <c r="X853" s="140"/>
      <c r="Y853" s="140"/>
      <c r="Z853" s="140"/>
      <c r="AA853" s="140"/>
    </row>
    <row r="854" spans="1:27" ht="12.5">
      <c r="A854" s="140"/>
      <c r="B854" s="140"/>
      <c r="C854" s="140"/>
      <c r="D854" s="140"/>
      <c r="E854" s="140"/>
      <c r="F854" s="140"/>
      <c r="G854" s="140"/>
      <c r="H854" s="140"/>
      <c r="I854" s="140"/>
      <c r="J854" s="140"/>
      <c r="K854" s="140"/>
      <c r="L854" s="140"/>
      <c r="M854" s="140"/>
      <c r="N854" s="140"/>
      <c r="O854" s="140"/>
      <c r="P854" s="140"/>
      <c r="Q854" s="140"/>
      <c r="R854" s="140"/>
      <c r="S854" s="140"/>
      <c r="T854" s="140"/>
      <c r="U854" s="140"/>
      <c r="V854" s="140"/>
      <c r="W854" s="140"/>
      <c r="X854" s="140"/>
      <c r="Y854" s="140"/>
      <c r="Z854" s="140"/>
      <c r="AA854" s="140"/>
    </row>
    <row r="855" spans="1:27" ht="12.5">
      <c r="A855" s="140"/>
      <c r="B855" s="140"/>
      <c r="C855" s="140"/>
      <c r="D855" s="140"/>
      <c r="E855" s="140"/>
      <c r="F855" s="140"/>
      <c r="G855" s="140"/>
      <c r="H855" s="140"/>
      <c r="I855" s="140"/>
      <c r="J855" s="140"/>
      <c r="K855" s="140"/>
      <c r="L855" s="140"/>
      <c r="M855" s="140"/>
      <c r="N855" s="140"/>
      <c r="O855" s="140"/>
      <c r="P855" s="140"/>
      <c r="Q855" s="140"/>
      <c r="R855" s="140"/>
      <c r="S855" s="140"/>
      <c r="T855" s="140"/>
      <c r="U855" s="140"/>
      <c r="V855" s="140"/>
      <c r="W855" s="140"/>
      <c r="X855" s="140"/>
      <c r="Y855" s="140"/>
      <c r="Z855" s="140"/>
      <c r="AA855" s="140"/>
    </row>
    <row r="856" spans="1:27" ht="12.5">
      <c r="A856" s="140"/>
      <c r="B856" s="140"/>
      <c r="C856" s="140"/>
      <c r="D856" s="140"/>
      <c r="E856" s="140"/>
      <c r="F856" s="140"/>
      <c r="G856" s="140"/>
      <c r="H856" s="140"/>
      <c r="I856" s="140"/>
      <c r="J856" s="140"/>
      <c r="K856" s="140"/>
      <c r="L856" s="140"/>
      <c r="M856" s="140"/>
      <c r="N856" s="140"/>
      <c r="O856" s="140"/>
      <c r="P856" s="140"/>
      <c r="Q856" s="140"/>
      <c r="R856" s="140"/>
      <c r="S856" s="140"/>
      <c r="T856" s="140"/>
      <c r="U856" s="140"/>
      <c r="V856" s="140"/>
      <c r="W856" s="140"/>
      <c r="X856" s="140"/>
      <c r="Y856" s="140"/>
      <c r="Z856" s="140"/>
      <c r="AA856" s="140"/>
    </row>
    <row r="857" spans="1:27" ht="12.5">
      <c r="A857" s="140"/>
      <c r="B857" s="140"/>
      <c r="C857" s="140"/>
      <c r="D857" s="140"/>
      <c r="E857" s="140"/>
      <c r="F857" s="140"/>
      <c r="G857" s="140"/>
      <c r="H857" s="140"/>
      <c r="I857" s="140"/>
      <c r="J857" s="140"/>
      <c r="K857" s="140"/>
      <c r="L857" s="140"/>
      <c r="M857" s="140"/>
      <c r="N857" s="140"/>
      <c r="O857" s="140"/>
      <c r="P857" s="140"/>
      <c r="Q857" s="140"/>
      <c r="R857" s="140"/>
      <c r="S857" s="140"/>
      <c r="T857" s="140"/>
      <c r="U857" s="140"/>
      <c r="V857" s="140"/>
      <c r="W857" s="140"/>
      <c r="X857" s="140"/>
      <c r="Y857" s="140"/>
      <c r="Z857" s="140"/>
      <c r="AA857" s="140"/>
    </row>
    <row r="858" spans="1:27" ht="12.5">
      <c r="A858" s="140"/>
      <c r="B858" s="140"/>
      <c r="C858" s="140"/>
      <c r="D858" s="140"/>
      <c r="E858" s="140"/>
      <c r="F858" s="140"/>
      <c r="G858" s="140"/>
      <c r="H858" s="140"/>
      <c r="I858" s="140"/>
      <c r="J858" s="140"/>
      <c r="K858" s="140"/>
      <c r="L858" s="140"/>
      <c r="M858" s="140"/>
      <c r="N858" s="140"/>
      <c r="O858" s="140"/>
      <c r="P858" s="140"/>
      <c r="Q858" s="140"/>
      <c r="R858" s="140"/>
      <c r="S858" s="140"/>
      <c r="T858" s="140"/>
      <c r="U858" s="140"/>
      <c r="V858" s="140"/>
      <c r="W858" s="140"/>
      <c r="X858" s="140"/>
      <c r="Y858" s="140"/>
      <c r="Z858" s="140"/>
      <c r="AA858" s="140"/>
    </row>
    <row r="859" spans="1:27" ht="12.5">
      <c r="A859" s="140"/>
      <c r="B859" s="140"/>
      <c r="C859" s="140"/>
      <c r="D859" s="140"/>
      <c r="E859" s="140"/>
      <c r="F859" s="140"/>
      <c r="G859" s="140"/>
      <c r="H859" s="140"/>
      <c r="I859" s="140"/>
      <c r="J859" s="140"/>
      <c r="K859" s="140"/>
      <c r="L859" s="140"/>
      <c r="M859" s="140"/>
      <c r="N859" s="140"/>
      <c r="O859" s="140"/>
      <c r="P859" s="140"/>
      <c r="Q859" s="140"/>
      <c r="R859" s="140"/>
      <c r="S859" s="140"/>
      <c r="T859" s="140"/>
      <c r="U859" s="140"/>
      <c r="V859" s="140"/>
      <c r="W859" s="140"/>
      <c r="X859" s="140"/>
      <c r="Y859" s="140"/>
      <c r="Z859" s="140"/>
      <c r="AA859" s="140"/>
    </row>
    <row r="860" spans="1:27" ht="12.5">
      <c r="A860" s="140"/>
      <c r="B860" s="140"/>
      <c r="C860" s="140"/>
      <c r="D860" s="140"/>
      <c r="E860" s="140"/>
      <c r="F860" s="140"/>
      <c r="G860" s="140"/>
      <c r="H860" s="140"/>
      <c r="I860" s="140"/>
      <c r="J860" s="140"/>
      <c r="K860" s="140"/>
      <c r="L860" s="140"/>
      <c r="M860" s="140"/>
      <c r="N860" s="140"/>
      <c r="O860" s="140"/>
      <c r="P860" s="140"/>
      <c r="Q860" s="140"/>
      <c r="R860" s="140"/>
      <c r="S860" s="140"/>
      <c r="T860" s="140"/>
      <c r="U860" s="140"/>
      <c r="V860" s="140"/>
      <c r="W860" s="140"/>
      <c r="X860" s="140"/>
      <c r="Y860" s="140"/>
      <c r="Z860" s="140"/>
      <c r="AA860" s="140"/>
    </row>
    <row r="861" spans="1:27" ht="12.5">
      <c r="A861" s="140"/>
      <c r="B861" s="140"/>
      <c r="C861" s="140"/>
      <c r="D861" s="140"/>
      <c r="E861" s="140"/>
      <c r="F861" s="140"/>
      <c r="G861" s="140"/>
      <c r="H861" s="140"/>
      <c r="I861" s="140"/>
      <c r="J861" s="140"/>
      <c r="K861" s="140"/>
      <c r="L861" s="140"/>
      <c r="M861" s="140"/>
      <c r="N861" s="140"/>
      <c r="O861" s="140"/>
      <c r="P861" s="140"/>
      <c r="Q861" s="140"/>
      <c r="R861" s="140"/>
      <c r="S861" s="140"/>
      <c r="T861" s="140"/>
      <c r="U861" s="140"/>
      <c r="V861" s="140"/>
      <c r="W861" s="140"/>
      <c r="X861" s="140"/>
      <c r="Y861" s="140"/>
      <c r="Z861" s="140"/>
      <c r="AA861" s="140"/>
    </row>
    <row r="862" spans="1:27" ht="12.5">
      <c r="A862" s="140"/>
      <c r="B862" s="140"/>
      <c r="C862" s="140"/>
      <c r="D862" s="140"/>
      <c r="E862" s="140"/>
      <c r="F862" s="140"/>
      <c r="G862" s="140"/>
      <c r="H862" s="140"/>
      <c r="I862" s="140"/>
      <c r="J862" s="140"/>
      <c r="K862" s="140"/>
      <c r="L862" s="140"/>
      <c r="M862" s="140"/>
      <c r="N862" s="140"/>
      <c r="O862" s="140"/>
      <c r="P862" s="140"/>
      <c r="Q862" s="140"/>
      <c r="R862" s="140"/>
      <c r="S862" s="140"/>
      <c r="T862" s="140"/>
      <c r="U862" s="140"/>
      <c r="V862" s="140"/>
      <c r="W862" s="140"/>
      <c r="X862" s="140"/>
      <c r="Y862" s="140"/>
      <c r="Z862" s="140"/>
      <c r="AA862" s="140"/>
    </row>
    <row r="863" spans="1:27" ht="12.5">
      <c r="A863" s="140"/>
      <c r="B863" s="140"/>
      <c r="C863" s="140"/>
      <c r="D863" s="140"/>
      <c r="E863" s="140"/>
      <c r="F863" s="140"/>
      <c r="G863" s="140"/>
      <c r="H863" s="140"/>
      <c r="I863" s="140"/>
      <c r="J863" s="140"/>
      <c r="K863" s="140"/>
      <c r="L863" s="140"/>
      <c r="M863" s="140"/>
      <c r="N863" s="140"/>
      <c r="O863" s="140"/>
      <c r="P863" s="140"/>
      <c r="Q863" s="140"/>
      <c r="R863" s="140"/>
      <c r="S863" s="140"/>
      <c r="T863" s="140"/>
      <c r="U863" s="140"/>
      <c r="V863" s="140"/>
      <c r="W863" s="140"/>
      <c r="X863" s="140"/>
      <c r="Y863" s="140"/>
      <c r="Z863" s="140"/>
      <c r="AA863" s="140"/>
    </row>
    <row r="864" spans="1:27" ht="12.5">
      <c r="A864" s="140"/>
      <c r="B864" s="140"/>
      <c r="C864" s="140"/>
      <c r="D864" s="140"/>
      <c r="E864" s="140"/>
      <c r="F864" s="140"/>
      <c r="G864" s="140"/>
      <c r="H864" s="140"/>
      <c r="I864" s="140"/>
      <c r="J864" s="140"/>
      <c r="K864" s="140"/>
      <c r="L864" s="140"/>
      <c r="M864" s="140"/>
      <c r="N864" s="140"/>
      <c r="O864" s="140"/>
      <c r="P864" s="140"/>
      <c r="Q864" s="140"/>
      <c r="R864" s="140"/>
      <c r="S864" s="140"/>
      <c r="T864" s="140"/>
      <c r="U864" s="140"/>
      <c r="V864" s="140"/>
      <c r="W864" s="140"/>
      <c r="X864" s="140"/>
      <c r="Y864" s="140"/>
      <c r="Z864" s="140"/>
      <c r="AA864" s="140"/>
    </row>
    <row r="865" spans="1:27" ht="12.5">
      <c r="A865" s="140"/>
      <c r="B865" s="140"/>
      <c r="C865" s="140"/>
      <c r="D865" s="140"/>
      <c r="E865" s="140"/>
      <c r="F865" s="140"/>
      <c r="G865" s="140"/>
      <c r="H865" s="140"/>
      <c r="I865" s="140"/>
      <c r="J865" s="140"/>
      <c r="K865" s="140"/>
      <c r="L865" s="140"/>
      <c r="M865" s="140"/>
      <c r="N865" s="140"/>
      <c r="O865" s="140"/>
      <c r="P865" s="140"/>
      <c r="Q865" s="140"/>
      <c r="R865" s="140"/>
      <c r="S865" s="140"/>
      <c r="T865" s="140"/>
      <c r="U865" s="140"/>
      <c r="V865" s="140"/>
      <c r="W865" s="140"/>
      <c r="X865" s="140"/>
      <c r="Y865" s="140"/>
      <c r="Z865" s="140"/>
      <c r="AA865" s="140"/>
    </row>
    <row r="866" spans="1:27" ht="12.5">
      <c r="A866" s="140"/>
      <c r="B866" s="140"/>
      <c r="C866" s="140"/>
      <c r="D866" s="140"/>
      <c r="E866" s="140"/>
      <c r="F866" s="140"/>
      <c r="G866" s="140"/>
      <c r="H866" s="140"/>
      <c r="I866" s="140"/>
      <c r="J866" s="140"/>
      <c r="K866" s="140"/>
      <c r="L866" s="140"/>
      <c r="M866" s="140"/>
      <c r="N866" s="140"/>
      <c r="O866" s="140"/>
      <c r="P866" s="140"/>
      <c r="Q866" s="140"/>
      <c r="R866" s="140"/>
      <c r="S866" s="140"/>
      <c r="T866" s="140"/>
      <c r="U866" s="140"/>
      <c r="V866" s="140"/>
      <c r="W866" s="140"/>
      <c r="X866" s="140"/>
      <c r="Y866" s="140"/>
      <c r="Z866" s="140"/>
      <c r="AA866" s="140"/>
    </row>
    <row r="867" spans="1:27" ht="12.5">
      <c r="A867" s="140"/>
      <c r="B867" s="140"/>
      <c r="C867" s="140"/>
      <c r="D867" s="140"/>
      <c r="E867" s="140"/>
      <c r="F867" s="140"/>
      <c r="G867" s="140"/>
      <c r="H867" s="140"/>
      <c r="I867" s="140"/>
      <c r="J867" s="140"/>
      <c r="K867" s="140"/>
      <c r="L867" s="140"/>
      <c r="M867" s="140"/>
      <c r="N867" s="140"/>
      <c r="O867" s="140"/>
      <c r="P867" s="140"/>
      <c r="Q867" s="140"/>
      <c r="R867" s="140"/>
      <c r="S867" s="140"/>
      <c r="T867" s="140"/>
      <c r="U867" s="140"/>
      <c r="V867" s="140"/>
      <c r="W867" s="140"/>
      <c r="X867" s="140"/>
      <c r="Y867" s="140"/>
      <c r="Z867" s="140"/>
      <c r="AA867" s="140"/>
    </row>
    <row r="868" spans="1:27" ht="12.5">
      <c r="A868" s="140"/>
      <c r="B868" s="140"/>
      <c r="C868" s="140"/>
      <c r="D868" s="140"/>
      <c r="E868" s="140"/>
      <c r="F868" s="140"/>
      <c r="G868" s="140"/>
      <c r="H868" s="140"/>
      <c r="I868" s="140"/>
      <c r="J868" s="140"/>
      <c r="K868" s="140"/>
      <c r="L868" s="140"/>
      <c r="M868" s="140"/>
      <c r="N868" s="140"/>
      <c r="O868" s="140"/>
      <c r="P868" s="140"/>
      <c r="Q868" s="140"/>
      <c r="R868" s="140"/>
      <c r="S868" s="140"/>
      <c r="T868" s="140"/>
      <c r="U868" s="140"/>
      <c r="V868" s="140"/>
      <c r="W868" s="140"/>
      <c r="X868" s="140"/>
      <c r="Y868" s="140"/>
      <c r="Z868" s="140"/>
      <c r="AA868" s="140"/>
    </row>
    <row r="869" spans="1:27" ht="12.5">
      <c r="A869" s="140"/>
      <c r="B869" s="140"/>
      <c r="C869" s="140"/>
      <c r="D869" s="140"/>
      <c r="E869" s="140"/>
      <c r="F869" s="140"/>
      <c r="G869" s="140"/>
      <c r="H869" s="140"/>
      <c r="I869" s="140"/>
      <c r="J869" s="140"/>
      <c r="K869" s="140"/>
      <c r="L869" s="140"/>
      <c r="M869" s="140"/>
      <c r="N869" s="140"/>
      <c r="O869" s="140"/>
      <c r="P869" s="140"/>
      <c r="Q869" s="140"/>
      <c r="R869" s="140"/>
      <c r="S869" s="140"/>
      <c r="T869" s="140"/>
      <c r="U869" s="140"/>
      <c r="V869" s="140"/>
      <c r="W869" s="140"/>
      <c r="X869" s="140"/>
      <c r="Y869" s="140"/>
      <c r="Z869" s="140"/>
      <c r="AA869" s="140"/>
    </row>
    <row r="870" spans="1:27" ht="12.5">
      <c r="A870" s="140"/>
      <c r="B870" s="140"/>
      <c r="C870" s="140"/>
      <c r="D870" s="140"/>
      <c r="E870" s="140"/>
      <c r="F870" s="140"/>
      <c r="G870" s="140"/>
      <c r="H870" s="140"/>
      <c r="I870" s="140"/>
      <c r="J870" s="140"/>
      <c r="K870" s="140"/>
      <c r="L870" s="140"/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  <c r="Y870" s="140"/>
      <c r="Z870" s="140"/>
      <c r="AA870" s="140"/>
    </row>
    <row r="871" spans="1:27" ht="12.5">
      <c r="A871" s="140"/>
      <c r="B871" s="140"/>
      <c r="C871" s="140"/>
      <c r="D871" s="140"/>
      <c r="E871" s="140"/>
      <c r="F871" s="140"/>
      <c r="G871" s="140"/>
      <c r="H871" s="140"/>
      <c r="I871" s="140"/>
      <c r="J871" s="140"/>
      <c r="K871" s="140"/>
      <c r="L871" s="140"/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  <c r="Y871" s="140"/>
      <c r="Z871" s="140"/>
      <c r="AA871" s="140"/>
    </row>
    <row r="872" spans="1:27" ht="12.5">
      <c r="A872" s="140"/>
      <c r="B872" s="140"/>
      <c r="C872" s="140"/>
      <c r="D872" s="140"/>
      <c r="E872" s="140"/>
      <c r="F872" s="140"/>
      <c r="G872" s="140"/>
      <c r="H872" s="140"/>
      <c r="I872" s="140"/>
      <c r="J872" s="140"/>
      <c r="K872" s="140"/>
      <c r="L872" s="140"/>
      <c r="M872" s="140"/>
      <c r="N872" s="140"/>
      <c r="O872" s="140"/>
      <c r="P872" s="140"/>
      <c r="Q872" s="140"/>
      <c r="R872" s="140"/>
      <c r="S872" s="140"/>
      <c r="T872" s="140"/>
      <c r="U872" s="140"/>
      <c r="V872" s="140"/>
      <c r="W872" s="140"/>
      <c r="X872" s="140"/>
      <c r="Y872" s="140"/>
      <c r="Z872" s="140"/>
      <c r="AA872" s="140"/>
    </row>
    <row r="873" spans="1:27" ht="12.5">
      <c r="A873" s="140"/>
      <c r="B873" s="140"/>
      <c r="C873" s="140"/>
      <c r="D873" s="140"/>
      <c r="E873" s="140"/>
      <c r="F873" s="140"/>
      <c r="G873" s="140"/>
      <c r="H873" s="140"/>
      <c r="I873" s="140"/>
      <c r="J873" s="140"/>
      <c r="K873" s="140"/>
      <c r="L873" s="140"/>
      <c r="M873" s="140"/>
      <c r="N873" s="140"/>
      <c r="O873" s="140"/>
      <c r="P873" s="140"/>
      <c r="Q873" s="140"/>
      <c r="R873" s="140"/>
      <c r="S873" s="140"/>
      <c r="T873" s="140"/>
      <c r="U873" s="140"/>
      <c r="V873" s="140"/>
      <c r="W873" s="140"/>
      <c r="X873" s="140"/>
      <c r="Y873" s="140"/>
      <c r="Z873" s="140"/>
      <c r="AA873" s="140"/>
    </row>
    <row r="874" spans="1:27" ht="12.5">
      <c r="A874" s="140"/>
      <c r="B874" s="140"/>
      <c r="C874" s="140"/>
      <c r="D874" s="140"/>
      <c r="E874" s="140"/>
      <c r="F874" s="140"/>
      <c r="G874" s="140"/>
      <c r="H874" s="140"/>
      <c r="I874" s="140"/>
      <c r="J874" s="140"/>
      <c r="K874" s="140"/>
      <c r="L874" s="140"/>
      <c r="M874" s="140"/>
      <c r="N874" s="140"/>
      <c r="O874" s="140"/>
      <c r="P874" s="140"/>
      <c r="Q874" s="140"/>
      <c r="R874" s="140"/>
      <c r="S874" s="140"/>
      <c r="T874" s="140"/>
      <c r="U874" s="140"/>
      <c r="V874" s="140"/>
      <c r="W874" s="140"/>
      <c r="X874" s="140"/>
      <c r="Y874" s="140"/>
      <c r="Z874" s="140"/>
      <c r="AA874" s="140"/>
    </row>
    <row r="875" spans="1:27" ht="12.5">
      <c r="A875" s="140"/>
      <c r="B875" s="140"/>
      <c r="C875" s="140"/>
      <c r="D875" s="140"/>
      <c r="E875" s="140"/>
      <c r="F875" s="140"/>
      <c r="G875" s="140"/>
      <c r="H875" s="140"/>
      <c r="I875" s="140"/>
      <c r="J875" s="140"/>
      <c r="K875" s="140"/>
      <c r="L875" s="140"/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  <c r="Y875" s="140"/>
      <c r="Z875" s="140"/>
      <c r="AA875" s="140"/>
    </row>
    <row r="876" spans="1:27" ht="12.5">
      <c r="A876" s="140"/>
      <c r="B876" s="140"/>
      <c r="C876" s="140"/>
      <c r="D876" s="140"/>
      <c r="E876" s="140"/>
      <c r="F876" s="140"/>
      <c r="G876" s="140"/>
      <c r="H876" s="140"/>
      <c r="I876" s="140"/>
      <c r="J876" s="140"/>
      <c r="K876" s="140"/>
      <c r="L876" s="140"/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  <c r="Y876" s="140"/>
      <c r="Z876" s="140"/>
      <c r="AA876" s="140"/>
    </row>
    <row r="877" spans="1:27" ht="12.5">
      <c r="A877" s="140"/>
      <c r="B877" s="140"/>
      <c r="C877" s="140"/>
      <c r="D877" s="140"/>
      <c r="E877" s="140"/>
      <c r="F877" s="140"/>
      <c r="G877" s="140"/>
      <c r="H877" s="140"/>
      <c r="I877" s="140"/>
      <c r="J877" s="140"/>
      <c r="K877" s="140"/>
      <c r="L877" s="140"/>
      <c r="M877" s="140"/>
      <c r="N877" s="140"/>
      <c r="O877" s="140"/>
      <c r="P877" s="140"/>
      <c r="Q877" s="140"/>
      <c r="R877" s="140"/>
      <c r="S877" s="140"/>
      <c r="T877" s="140"/>
      <c r="U877" s="140"/>
      <c r="V877" s="140"/>
      <c r="W877" s="140"/>
      <c r="X877" s="140"/>
      <c r="Y877" s="140"/>
      <c r="Z877" s="140"/>
      <c r="AA877" s="140"/>
    </row>
    <row r="878" spans="1:27" ht="12.5">
      <c r="A878" s="140"/>
      <c r="B878" s="140"/>
      <c r="C878" s="140"/>
      <c r="D878" s="140"/>
      <c r="E878" s="140"/>
      <c r="F878" s="140"/>
      <c r="G878" s="140"/>
      <c r="H878" s="140"/>
      <c r="I878" s="140"/>
      <c r="J878" s="140"/>
      <c r="K878" s="140"/>
      <c r="L878" s="140"/>
      <c r="M878" s="140"/>
      <c r="N878" s="140"/>
      <c r="O878" s="140"/>
      <c r="P878" s="140"/>
      <c r="Q878" s="140"/>
      <c r="R878" s="140"/>
      <c r="S878" s="140"/>
      <c r="T878" s="140"/>
      <c r="U878" s="140"/>
      <c r="V878" s="140"/>
      <c r="W878" s="140"/>
      <c r="X878" s="140"/>
      <c r="Y878" s="140"/>
      <c r="Z878" s="140"/>
      <c r="AA878" s="140"/>
    </row>
    <row r="879" spans="1:27" ht="12.5">
      <c r="A879" s="140"/>
      <c r="B879" s="140"/>
      <c r="C879" s="140"/>
      <c r="D879" s="140"/>
      <c r="E879" s="140"/>
      <c r="F879" s="140"/>
      <c r="G879" s="140"/>
      <c r="H879" s="140"/>
      <c r="I879" s="140"/>
      <c r="J879" s="140"/>
      <c r="K879" s="140"/>
      <c r="L879" s="140"/>
      <c r="M879" s="140"/>
      <c r="N879" s="140"/>
      <c r="O879" s="140"/>
      <c r="P879" s="140"/>
      <c r="Q879" s="140"/>
      <c r="R879" s="140"/>
      <c r="S879" s="140"/>
      <c r="T879" s="140"/>
      <c r="U879" s="140"/>
      <c r="V879" s="140"/>
      <c r="W879" s="140"/>
      <c r="X879" s="140"/>
      <c r="Y879" s="140"/>
      <c r="Z879" s="140"/>
      <c r="AA879" s="140"/>
    </row>
    <row r="880" spans="1:27" ht="12.5">
      <c r="A880" s="140"/>
      <c r="B880" s="140"/>
      <c r="C880" s="140"/>
      <c r="D880" s="140"/>
      <c r="E880" s="140"/>
      <c r="F880" s="140"/>
      <c r="G880" s="140"/>
      <c r="H880" s="140"/>
      <c r="I880" s="140"/>
      <c r="J880" s="140"/>
      <c r="K880" s="140"/>
      <c r="L880" s="140"/>
      <c r="M880" s="140"/>
      <c r="N880" s="140"/>
      <c r="O880" s="140"/>
      <c r="P880" s="140"/>
      <c r="Q880" s="140"/>
      <c r="R880" s="140"/>
      <c r="S880" s="140"/>
      <c r="T880" s="140"/>
      <c r="U880" s="140"/>
      <c r="V880" s="140"/>
      <c r="W880" s="140"/>
      <c r="X880" s="140"/>
      <c r="Y880" s="140"/>
      <c r="Z880" s="140"/>
      <c r="AA880" s="140"/>
    </row>
    <row r="881" spans="1:27" ht="12.5">
      <c r="A881" s="140"/>
      <c r="B881" s="140"/>
      <c r="C881" s="140"/>
      <c r="D881" s="140"/>
      <c r="E881" s="140"/>
      <c r="F881" s="140"/>
      <c r="G881" s="140"/>
      <c r="H881" s="140"/>
      <c r="I881" s="140"/>
      <c r="J881" s="140"/>
      <c r="K881" s="140"/>
      <c r="L881" s="140"/>
      <c r="M881" s="140"/>
      <c r="N881" s="140"/>
      <c r="O881" s="140"/>
      <c r="P881" s="140"/>
      <c r="Q881" s="140"/>
      <c r="R881" s="140"/>
      <c r="S881" s="140"/>
      <c r="T881" s="140"/>
      <c r="U881" s="140"/>
      <c r="V881" s="140"/>
      <c r="W881" s="140"/>
      <c r="X881" s="140"/>
      <c r="Y881" s="140"/>
      <c r="Z881" s="140"/>
      <c r="AA881" s="140"/>
    </row>
    <row r="882" spans="1:27" ht="12.5">
      <c r="A882" s="140"/>
      <c r="B882" s="140"/>
      <c r="C882" s="140"/>
      <c r="D882" s="140"/>
      <c r="E882" s="140"/>
      <c r="F882" s="140"/>
      <c r="G882" s="140"/>
      <c r="H882" s="140"/>
      <c r="I882" s="140"/>
      <c r="J882" s="140"/>
      <c r="K882" s="140"/>
      <c r="L882" s="140"/>
      <c r="M882" s="140"/>
      <c r="N882" s="140"/>
      <c r="O882" s="140"/>
      <c r="P882" s="140"/>
      <c r="Q882" s="140"/>
      <c r="R882" s="140"/>
      <c r="S882" s="140"/>
      <c r="T882" s="140"/>
      <c r="U882" s="140"/>
      <c r="V882" s="140"/>
      <c r="W882" s="140"/>
      <c r="X882" s="140"/>
      <c r="Y882" s="140"/>
      <c r="Z882" s="140"/>
      <c r="AA882" s="140"/>
    </row>
    <row r="883" spans="1:27" ht="12.5">
      <c r="A883" s="140"/>
      <c r="B883" s="140"/>
      <c r="C883" s="140"/>
      <c r="D883" s="140"/>
      <c r="E883" s="140"/>
      <c r="F883" s="140"/>
      <c r="G883" s="140"/>
      <c r="H883" s="140"/>
      <c r="I883" s="140"/>
      <c r="J883" s="140"/>
      <c r="K883" s="140"/>
      <c r="L883" s="140"/>
      <c r="M883" s="140"/>
      <c r="N883" s="140"/>
      <c r="O883" s="140"/>
      <c r="P883" s="140"/>
      <c r="Q883" s="140"/>
      <c r="R883" s="140"/>
      <c r="S883" s="140"/>
      <c r="T883" s="140"/>
      <c r="U883" s="140"/>
      <c r="V883" s="140"/>
      <c r="W883" s="140"/>
      <c r="X883" s="140"/>
      <c r="Y883" s="140"/>
      <c r="Z883" s="140"/>
      <c r="AA883" s="140"/>
    </row>
    <row r="884" spans="1:27" ht="12.5">
      <c r="A884" s="140"/>
      <c r="B884" s="140"/>
      <c r="C884" s="140"/>
      <c r="D884" s="140"/>
      <c r="E884" s="140"/>
      <c r="F884" s="140"/>
      <c r="G884" s="140"/>
      <c r="H884" s="140"/>
      <c r="I884" s="140"/>
      <c r="J884" s="140"/>
      <c r="K884" s="140"/>
      <c r="L884" s="140"/>
      <c r="M884" s="140"/>
      <c r="N884" s="140"/>
      <c r="O884" s="140"/>
      <c r="P884" s="140"/>
      <c r="Q884" s="140"/>
      <c r="R884" s="140"/>
      <c r="S884" s="140"/>
      <c r="T884" s="140"/>
      <c r="U884" s="140"/>
      <c r="V884" s="140"/>
      <c r="W884" s="140"/>
      <c r="X884" s="140"/>
      <c r="Y884" s="140"/>
      <c r="Z884" s="140"/>
      <c r="AA884" s="140"/>
    </row>
    <row r="885" spans="1:27" ht="12.5">
      <c r="A885" s="140"/>
      <c r="B885" s="140"/>
      <c r="C885" s="140"/>
      <c r="D885" s="140"/>
      <c r="E885" s="140"/>
      <c r="F885" s="140"/>
      <c r="G885" s="140"/>
      <c r="H885" s="140"/>
      <c r="I885" s="140"/>
      <c r="J885" s="140"/>
      <c r="K885" s="140"/>
      <c r="L885" s="140"/>
      <c r="M885" s="140"/>
      <c r="N885" s="140"/>
      <c r="O885" s="140"/>
      <c r="P885" s="140"/>
      <c r="Q885" s="140"/>
      <c r="R885" s="140"/>
      <c r="S885" s="140"/>
      <c r="T885" s="140"/>
      <c r="U885" s="140"/>
      <c r="V885" s="140"/>
      <c r="W885" s="140"/>
      <c r="X885" s="140"/>
      <c r="Y885" s="140"/>
      <c r="Z885" s="140"/>
      <c r="AA885" s="140"/>
    </row>
    <row r="886" spans="1:27" ht="12.5">
      <c r="A886" s="140"/>
      <c r="B886" s="140"/>
      <c r="C886" s="140"/>
      <c r="D886" s="140"/>
      <c r="E886" s="140"/>
      <c r="F886" s="140"/>
      <c r="G886" s="140"/>
      <c r="H886" s="140"/>
      <c r="I886" s="140"/>
      <c r="J886" s="140"/>
      <c r="K886" s="140"/>
      <c r="L886" s="140"/>
      <c r="M886" s="140"/>
      <c r="N886" s="140"/>
      <c r="O886" s="140"/>
      <c r="P886" s="140"/>
      <c r="Q886" s="140"/>
      <c r="R886" s="140"/>
      <c r="S886" s="140"/>
      <c r="T886" s="140"/>
      <c r="U886" s="140"/>
      <c r="V886" s="140"/>
      <c r="W886" s="140"/>
      <c r="X886" s="140"/>
      <c r="Y886" s="140"/>
      <c r="Z886" s="140"/>
      <c r="AA886" s="140"/>
    </row>
    <row r="887" spans="1:27" ht="12.5">
      <c r="A887" s="140"/>
      <c r="B887" s="140"/>
      <c r="C887" s="140"/>
      <c r="D887" s="140"/>
      <c r="E887" s="140"/>
      <c r="F887" s="140"/>
      <c r="G887" s="140"/>
      <c r="H887" s="140"/>
      <c r="I887" s="140"/>
      <c r="J887" s="140"/>
      <c r="K887" s="140"/>
      <c r="L887" s="140"/>
      <c r="M887" s="140"/>
      <c r="N887" s="140"/>
      <c r="O887" s="140"/>
      <c r="P887" s="140"/>
      <c r="Q887" s="140"/>
      <c r="R887" s="140"/>
      <c r="S887" s="140"/>
      <c r="T887" s="140"/>
      <c r="U887" s="140"/>
      <c r="V887" s="140"/>
      <c r="W887" s="140"/>
      <c r="X887" s="140"/>
      <c r="Y887" s="140"/>
      <c r="Z887" s="140"/>
      <c r="AA887" s="140"/>
    </row>
    <row r="888" spans="1:27" ht="12.5">
      <c r="A888" s="140"/>
      <c r="B888" s="140"/>
      <c r="C888" s="140"/>
      <c r="D888" s="140"/>
      <c r="E888" s="140"/>
      <c r="F888" s="140"/>
      <c r="G888" s="140"/>
      <c r="H888" s="140"/>
      <c r="I888" s="140"/>
      <c r="J888" s="140"/>
      <c r="K888" s="140"/>
      <c r="L888" s="140"/>
      <c r="M888" s="140"/>
      <c r="N888" s="140"/>
      <c r="O888" s="140"/>
      <c r="P888" s="140"/>
      <c r="Q888" s="140"/>
      <c r="R888" s="140"/>
      <c r="S888" s="140"/>
      <c r="T888" s="140"/>
      <c r="U888" s="140"/>
      <c r="V888" s="140"/>
      <c r="W888" s="140"/>
      <c r="X888" s="140"/>
      <c r="Y888" s="140"/>
      <c r="Z888" s="140"/>
      <c r="AA888" s="140"/>
    </row>
    <row r="889" spans="1:27" ht="12.5">
      <c r="A889" s="140"/>
      <c r="B889" s="140"/>
      <c r="C889" s="140"/>
      <c r="D889" s="140"/>
      <c r="E889" s="140"/>
      <c r="F889" s="140"/>
      <c r="G889" s="140"/>
      <c r="H889" s="140"/>
      <c r="I889" s="140"/>
      <c r="J889" s="140"/>
      <c r="K889" s="140"/>
      <c r="L889" s="140"/>
      <c r="M889" s="140"/>
      <c r="N889" s="140"/>
      <c r="O889" s="140"/>
      <c r="P889" s="140"/>
      <c r="Q889" s="140"/>
      <c r="R889" s="140"/>
      <c r="S889" s="140"/>
      <c r="T889" s="140"/>
      <c r="U889" s="140"/>
      <c r="V889" s="140"/>
      <c r="W889" s="140"/>
      <c r="X889" s="140"/>
      <c r="Y889" s="140"/>
      <c r="Z889" s="140"/>
      <c r="AA889" s="140"/>
    </row>
    <row r="890" spans="1:27" ht="12.5">
      <c r="A890" s="140"/>
      <c r="B890" s="140"/>
      <c r="C890" s="140"/>
      <c r="D890" s="140"/>
      <c r="E890" s="140"/>
      <c r="F890" s="140"/>
      <c r="G890" s="140"/>
      <c r="H890" s="140"/>
      <c r="I890" s="140"/>
      <c r="J890" s="140"/>
      <c r="K890" s="140"/>
      <c r="L890" s="140"/>
      <c r="M890" s="140"/>
      <c r="N890" s="140"/>
      <c r="O890" s="140"/>
      <c r="P890" s="140"/>
      <c r="Q890" s="140"/>
      <c r="R890" s="140"/>
      <c r="S890" s="140"/>
      <c r="T890" s="140"/>
      <c r="U890" s="140"/>
      <c r="V890" s="140"/>
      <c r="W890" s="140"/>
      <c r="X890" s="140"/>
      <c r="Y890" s="140"/>
      <c r="Z890" s="140"/>
      <c r="AA890" s="140"/>
    </row>
    <row r="891" spans="1:27" ht="12.5">
      <c r="A891" s="140"/>
      <c r="B891" s="140"/>
      <c r="C891" s="140"/>
      <c r="D891" s="140"/>
      <c r="E891" s="140"/>
      <c r="F891" s="140"/>
      <c r="G891" s="140"/>
      <c r="H891" s="140"/>
      <c r="I891" s="140"/>
      <c r="J891" s="140"/>
      <c r="K891" s="140"/>
      <c r="L891" s="140"/>
      <c r="M891" s="140"/>
      <c r="N891" s="140"/>
      <c r="O891" s="140"/>
      <c r="P891" s="140"/>
      <c r="Q891" s="140"/>
      <c r="R891" s="140"/>
      <c r="S891" s="140"/>
      <c r="T891" s="140"/>
      <c r="U891" s="140"/>
      <c r="V891" s="140"/>
      <c r="W891" s="140"/>
      <c r="X891" s="140"/>
      <c r="Y891" s="140"/>
      <c r="Z891" s="140"/>
      <c r="AA891" s="140"/>
    </row>
    <row r="892" spans="1:27" ht="12.5">
      <c r="A892" s="140"/>
      <c r="B892" s="140"/>
      <c r="C892" s="140"/>
      <c r="D892" s="140"/>
      <c r="E892" s="140"/>
      <c r="F892" s="140"/>
      <c r="G892" s="140"/>
      <c r="H892" s="140"/>
      <c r="I892" s="140"/>
      <c r="J892" s="140"/>
      <c r="K892" s="140"/>
      <c r="L892" s="140"/>
      <c r="M892" s="140"/>
      <c r="N892" s="140"/>
      <c r="O892" s="140"/>
      <c r="P892" s="140"/>
      <c r="Q892" s="140"/>
      <c r="R892" s="140"/>
      <c r="S892" s="140"/>
      <c r="T892" s="140"/>
      <c r="U892" s="140"/>
      <c r="V892" s="140"/>
      <c r="W892" s="140"/>
      <c r="X892" s="140"/>
      <c r="Y892" s="140"/>
      <c r="Z892" s="140"/>
      <c r="AA892" s="140"/>
    </row>
    <row r="893" spans="1:27" ht="12.5">
      <c r="A893" s="140"/>
      <c r="B893" s="140"/>
      <c r="C893" s="140"/>
      <c r="D893" s="140"/>
      <c r="E893" s="140"/>
      <c r="F893" s="140"/>
      <c r="G893" s="140"/>
      <c r="H893" s="140"/>
      <c r="I893" s="140"/>
      <c r="J893" s="140"/>
      <c r="K893" s="140"/>
      <c r="L893" s="140"/>
      <c r="M893" s="140"/>
      <c r="N893" s="140"/>
      <c r="O893" s="140"/>
      <c r="P893" s="140"/>
      <c r="Q893" s="140"/>
      <c r="R893" s="140"/>
      <c r="S893" s="140"/>
      <c r="T893" s="140"/>
      <c r="U893" s="140"/>
      <c r="V893" s="140"/>
      <c r="W893" s="140"/>
      <c r="X893" s="140"/>
      <c r="Y893" s="140"/>
      <c r="Z893" s="140"/>
      <c r="AA893" s="140"/>
    </row>
    <row r="894" spans="1:27" ht="12.5">
      <c r="A894" s="140"/>
      <c r="B894" s="140"/>
      <c r="C894" s="140"/>
      <c r="D894" s="140"/>
      <c r="E894" s="140"/>
      <c r="F894" s="140"/>
      <c r="G894" s="140"/>
      <c r="H894" s="140"/>
      <c r="I894" s="140"/>
      <c r="J894" s="140"/>
      <c r="K894" s="140"/>
      <c r="L894" s="140"/>
      <c r="M894" s="140"/>
      <c r="N894" s="140"/>
      <c r="O894" s="140"/>
      <c r="P894" s="140"/>
      <c r="Q894" s="140"/>
      <c r="R894" s="140"/>
      <c r="S894" s="140"/>
      <c r="T894" s="140"/>
      <c r="U894" s="140"/>
      <c r="V894" s="140"/>
      <c r="W894" s="140"/>
      <c r="X894" s="140"/>
      <c r="Y894" s="140"/>
      <c r="Z894" s="140"/>
      <c r="AA894" s="140"/>
    </row>
    <row r="895" spans="1:27" ht="12.5">
      <c r="A895" s="140"/>
      <c r="B895" s="140"/>
      <c r="C895" s="140"/>
      <c r="D895" s="140"/>
      <c r="E895" s="140"/>
      <c r="F895" s="140"/>
      <c r="G895" s="140"/>
      <c r="H895" s="140"/>
      <c r="I895" s="140"/>
      <c r="J895" s="140"/>
      <c r="K895" s="140"/>
      <c r="L895" s="140"/>
      <c r="M895" s="140"/>
      <c r="N895" s="140"/>
      <c r="O895" s="140"/>
      <c r="P895" s="140"/>
      <c r="Q895" s="140"/>
      <c r="R895" s="140"/>
      <c r="S895" s="140"/>
      <c r="T895" s="140"/>
      <c r="U895" s="140"/>
      <c r="V895" s="140"/>
      <c r="W895" s="140"/>
      <c r="X895" s="140"/>
      <c r="Y895" s="140"/>
      <c r="Z895" s="140"/>
      <c r="AA895" s="140"/>
    </row>
    <row r="896" spans="1:27" ht="12.5">
      <c r="A896" s="140"/>
      <c r="B896" s="140"/>
      <c r="C896" s="140"/>
      <c r="D896" s="140"/>
      <c r="E896" s="140"/>
      <c r="F896" s="140"/>
      <c r="G896" s="140"/>
      <c r="H896" s="140"/>
      <c r="I896" s="140"/>
      <c r="J896" s="140"/>
      <c r="K896" s="140"/>
      <c r="L896" s="140"/>
      <c r="M896" s="140"/>
      <c r="N896" s="140"/>
      <c r="O896" s="140"/>
      <c r="P896" s="140"/>
      <c r="Q896" s="140"/>
      <c r="R896" s="140"/>
      <c r="S896" s="140"/>
      <c r="T896" s="140"/>
      <c r="U896" s="140"/>
      <c r="V896" s="140"/>
      <c r="W896" s="140"/>
      <c r="X896" s="140"/>
      <c r="Y896" s="140"/>
      <c r="Z896" s="140"/>
      <c r="AA896" s="140"/>
    </row>
    <row r="897" spans="1:27" ht="12.5">
      <c r="A897" s="140"/>
      <c r="B897" s="140"/>
      <c r="C897" s="140"/>
      <c r="D897" s="140"/>
      <c r="E897" s="140"/>
      <c r="F897" s="140"/>
      <c r="G897" s="140"/>
      <c r="H897" s="140"/>
      <c r="I897" s="140"/>
      <c r="J897" s="140"/>
      <c r="K897" s="140"/>
      <c r="L897" s="140"/>
      <c r="M897" s="140"/>
      <c r="N897" s="140"/>
      <c r="O897" s="140"/>
      <c r="P897" s="140"/>
      <c r="Q897" s="140"/>
      <c r="R897" s="140"/>
      <c r="S897" s="140"/>
      <c r="T897" s="140"/>
      <c r="U897" s="140"/>
      <c r="V897" s="140"/>
      <c r="W897" s="140"/>
      <c r="X897" s="140"/>
      <c r="Y897" s="140"/>
      <c r="Z897" s="140"/>
      <c r="AA897" s="140"/>
    </row>
    <row r="898" spans="1:27" ht="12.5">
      <c r="A898" s="140"/>
      <c r="B898" s="140"/>
      <c r="C898" s="140"/>
      <c r="D898" s="140"/>
      <c r="E898" s="140"/>
      <c r="F898" s="140"/>
      <c r="G898" s="140"/>
      <c r="H898" s="140"/>
      <c r="I898" s="140"/>
      <c r="J898" s="140"/>
      <c r="K898" s="140"/>
      <c r="L898" s="140"/>
      <c r="M898" s="140"/>
      <c r="N898" s="140"/>
      <c r="O898" s="140"/>
      <c r="P898" s="140"/>
      <c r="Q898" s="140"/>
      <c r="R898" s="140"/>
      <c r="S898" s="140"/>
      <c r="T898" s="140"/>
      <c r="U898" s="140"/>
      <c r="V898" s="140"/>
      <c r="W898" s="140"/>
      <c r="X898" s="140"/>
      <c r="Y898" s="140"/>
      <c r="Z898" s="140"/>
      <c r="AA898" s="140"/>
    </row>
    <row r="899" spans="1:27" ht="12.5">
      <c r="A899" s="140"/>
      <c r="B899" s="140"/>
      <c r="C899" s="140"/>
      <c r="D899" s="140"/>
      <c r="E899" s="140"/>
      <c r="F899" s="140"/>
      <c r="G899" s="140"/>
      <c r="H899" s="140"/>
      <c r="I899" s="140"/>
      <c r="J899" s="140"/>
      <c r="K899" s="140"/>
      <c r="L899" s="140"/>
      <c r="M899" s="140"/>
      <c r="N899" s="140"/>
      <c r="O899" s="140"/>
      <c r="P899" s="140"/>
      <c r="Q899" s="140"/>
      <c r="R899" s="140"/>
      <c r="S899" s="140"/>
      <c r="T899" s="140"/>
      <c r="U899" s="140"/>
      <c r="V899" s="140"/>
      <c r="W899" s="140"/>
      <c r="X899" s="140"/>
      <c r="Y899" s="140"/>
      <c r="Z899" s="140"/>
      <c r="AA899" s="140"/>
    </row>
    <row r="900" spans="1:27" ht="12.5">
      <c r="A900" s="140"/>
      <c r="B900" s="140"/>
      <c r="C900" s="140"/>
      <c r="D900" s="140"/>
      <c r="E900" s="140"/>
      <c r="F900" s="140"/>
      <c r="G900" s="140"/>
      <c r="H900" s="140"/>
      <c r="I900" s="140"/>
      <c r="J900" s="140"/>
      <c r="K900" s="140"/>
      <c r="L900" s="140"/>
      <c r="M900" s="140"/>
      <c r="N900" s="140"/>
      <c r="O900" s="140"/>
      <c r="P900" s="140"/>
      <c r="Q900" s="140"/>
      <c r="R900" s="140"/>
      <c r="S900" s="140"/>
      <c r="T900" s="140"/>
      <c r="U900" s="140"/>
      <c r="V900" s="140"/>
      <c r="W900" s="140"/>
      <c r="X900" s="140"/>
      <c r="Y900" s="140"/>
      <c r="Z900" s="140"/>
      <c r="AA900" s="140"/>
    </row>
    <row r="901" spans="1:27" ht="12.5">
      <c r="A901" s="140"/>
      <c r="B901" s="140"/>
      <c r="C901" s="140"/>
      <c r="D901" s="140"/>
      <c r="E901" s="140"/>
      <c r="F901" s="140"/>
      <c r="G901" s="140"/>
      <c r="H901" s="140"/>
      <c r="I901" s="140"/>
      <c r="J901" s="140"/>
      <c r="K901" s="140"/>
      <c r="L901" s="140"/>
      <c r="M901" s="140"/>
      <c r="N901" s="140"/>
      <c r="O901" s="140"/>
      <c r="P901" s="140"/>
      <c r="Q901" s="140"/>
      <c r="R901" s="140"/>
      <c r="S901" s="140"/>
      <c r="T901" s="140"/>
      <c r="U901" s="140"/>
      <c r="V901" s="140"/>
      <c r="W901" s="140"/>
      <c r="X901" s="140"/>
      <c r="Y901" s="140"/>
      <c r="Z901" s="140"/>
      <c r="AA901" s="140"/>
    </row>
    <row r="902" spans="1:27" ht="12.5">
      <c r="A902" s="140"/>
      <c r="B902" s="140"/>
      <c r="C902" s="140"/>
      <c r="D902" s="140"/>
      <c r="E902" s="140"/>
      <c r="F902" s="140"/>
      <c r="G902" s="140"/>
      <c r="H902" s="140"/>
      <c r="I902" s="140"/>
      <c r="J902" s="140"/>
      <c r="K902" s="140"/>
      <c r="L902" s="140"/>
      <c r="M902" s="140"/>
      <c r="N902" s="140"/>
      <c r="O902" s="140"/>
      <c r="P902" s="140"/>
      <c r="Q902" s="140"/>
      <c r="R902" s="140"/>
      <c r="S902" s="140"/>
      <c r="T902" s="140"/>
      <c r="U902" s="140"/>
      <c r="V902" s="140"/>
      <c r="W902" s="140"/>
      <c r="X902" s="140"/>
      <c r="Y902" s="140"/>
      <c r="Z902" s="140"/>
      <c r="AA902" s="140"/>
    </row>
    <row r="903" spans="1:27" ht="12.5">
      <c r="A903" s="140"/>
      <c r="B903" s="140"/>
      <c r="C903" s="140"/>
      <c r="D903" s="140"/>
      <c r="E903" s="140"/>
      <c r="F903" s="140"/>
      <c r="G903" s="140"/>
      <c r="H903" s="140"/>
      <c r="I903" s="140"/>
      <c r="J903" s="140"/>
      <c r="K903" s="140"/>
      <c r="L903" s="140"/>
      <c r="M903" s="140"/>
      <c r="N903" s="140"/>
      <c r="O903" s="140"/>
      <c r="P903" s="140"/>
      <c r="Q903" s="140"/>
      <c r="R903" s="140"/>
      <c r="S903" s="140"/>
      <c r="T903" s="140"/>
      <c r="U903" s="140"/>
      <c r="V903" s="140"/>
      <c r="W903" s="140"/>
      <c r="X903" s="140"/>
      <c r="Y903" s="140"/>
      <c r="Z903" s="140"/>
      <c r="AA903" s="140"/>
    </row>
    <row r="904" spans="1:27" ht="12.5">
      <c r="A904" s="140"/>
      <c r="B904" s="140"/>
      <c r="C904" s="140"/>
      <c r="D904" s="140"/>
      <c r="E904" s="140"/>
      <c r="F904" s="140"/>
      <c r="G904" s="140"/>
      <c r="H904" s="140"/>
      <c r="I904" s="140"/>
      <c r="J904" s="140"/>
      <c r="K904" s="140"/>
      <c r="L904" s="140"/>
      <c r="M904" s="140"/>
      <c r="N904" s="140"/>
      <c r="O904" s="140"/>
      <c r="P904" s="140"/>
      <c r="Q904" s="140"/>
      <c r="R904" s="140"/>
      <c r="S904" s="140"/>
      <c r="T904" s="140"/>
      <c r="U904" s="140"/>
      <c r="V904" s="140"/>
      <c r="W904" s="140"/>
      <c r="X904" s="140"/>
      <c r="Y904" s="140"/>
      <c r="Z904" s="140"/>
      <c r="AA904" s="140"/>
    </row>
    <row r="905" spans="1:27" ht="12.5">
      <c r="A905" s="140"/>
      <c r="B905" s="140"/>
      <c r="C905" s="140"/>
      <c r="D905" s="140"/>
      <c r="E905" s="140"/>
      <c r="F905" s="140"/>
      <c r="G905" s="140"/>
      <c r="H905" s="140"/>
      <c r="I905" s="140"/>
      <c r="J905" s="140"/>
      <c r="K905" s="140"/>
      <c r="L905" s="140"/>
      <c r="M905" s="140"/>
      <c r="N905" s="140"/>
      <c r="O905" s="140"/>
      <c r="P905" s="140"/>
      <c r="Q905" s="140"/>
      <c r="R905" s="140"/>
      <c r="S905" s="140"/>
      <c r="T905" s="140"/>
      <c r="U905" s="140"/>
      <c r="V905" s="140"/>
      <c r="W905" s="140"/>
      <c r="X905" s="140"/>
      <c r="Y905" s="140"/>
      <c r="Z905" s="140"/>
      <c r="AA905" s="140"/>
    </row>
    <row r="906" spans="1:27" ht="12.5">
      <c r="A906" s="140"/>
      <c r="B906" s="140"/>
      <c r="C906" s="140"/>
      <c r="D906" s="140"/>
      <c r="E906" s="140"/>
      <c r="F906" s="140"/>
      <c r="G906" s="140"/>
      <c r="H906" s="140"/>
      <c r="I906" s="140"/>
      <c r="J906" s="140"/>
      <c r="K906" s="140"/>
      <c r="L906" s="140"/>
      <c r="M906" s="140"/>
      <c r="N906" s="140"/>
      <c r="O906" s="140"/>
      <c r="P906" s="140"/>
      <c r="Q906" s="140"/>
      <c r="R906" s="140"/>
      <c r="S906" s="140"/>
      <c r="T906" s="140"/>
      <c r="U906" s="140"/>
      <c r="V906" s="140"/>
      <c r="W906" s="140"/>
      <c r="X906" s="140"/>
      <c r="Y906" s="140"/>
      <c r="Z906" s="140"/>
      <c r="AA906" s="140"/>
    </row>
    <row r="907" spans="1:27" ht="12.5">
      <c r="A907" s="140"/>
      <c r="B907" s="140"/>
      <c r="C907" s="140"/>
      <c r="D907" s="140"/>
      <c r="E907" s="140"/>
      <c r="F907" s="140"/>
      <c r="G907" s="140"/>
      <c r="H907" s="140"/>
      <c r="I907" s="140"/>
      <c r="J907" s="140"/>
      <c r="K907" s="140"/>
      <c r="L907" s="140"/>
      <c r="M907" s="140"/>
      <c r="N907" s="140"/>
      <c r="O907" s="140"/>
      <c r="P907" s="140"/>
      <c r="Q907" s="140"/>
      <c r="R907" s="140"/>
      <c r="S907" s="140"/>
      <c r="T907" s="140"/>
      <c r="U907" s="140"/>
      <c r="V907" s="140"/>
      <c r="W907" s="140"/>
      <c r="X907" s="140"/>
      <c r="Y907" s="140"/>
      <c r="Z907" s="140"/>
      <c r="AA907" s="140"/>
    </row>
    <row r="908" spans="1:27" ht="12.5">
      <c r="A908" s="140"/>
      <c r="B908" s="140"/>
      <c r="C908" s="140"/>
      <c r="D908" s="140"/>
      <c r="E908" s="140"/>
      <c r="F908" s="140"/>
      <c r="G908" s="140"/>
      <c r="H908" s="140"/>
      <c r="I908" s="140"/>
      <c r="J908" s="140"/>
      <c r="K908" s="140"/>
      <c r="L908" s="140"/>
      <c r="M908" s="140"/>
      <c r="N908" s="140"/>
      <c r="O908" s="140"/>
      <c r="P908" s="140"/>
      <c r="Q908" s="140"/>
      <c r="R908" s="140"/>
      <c r="S908" s="140"/>
      <c r="T908" s="140"/>
      <c r="U908" s="140"/>
      <c r="V908" s="140"/>
      <c r="W908" s="140"/>
      <c r="X908" s="140"/>
      <c r="Y908" s="140"/>
      <c r="Z908" s="140"/>
      <c r="AA908" s="140"/>
    </row>
    <row r="909" spans="1:27" ht="12.5">
      <c r="A909" s="140"/>
      <c r="B909" s="140"/>
      <c r="C909" s="140"/>
      <c r="D909" s="140"/>
      <c r="E909" s="140"/>
      <c r="F909" s="140"/>
      <c r="G909" s="140"/>
      <c r="H909" s="140"/>
      <c r="I909" s="140"/>
      <c r="J909" s="140"/>
      <c r="K909" s="140"/>
      <c r="L909" s="140"/>
      <c r="M909" s="140"/>
      <c r="N909" s="140"/>
      <c r="O909" s="140"/>
      <c r="P909" s="140"/>
      <c r="Q909" s="140"/>
      <c r="R909" s="140"/>
      <c r="S909" s="140"/>
      <c r="T909" s="140"/>
      <c r="U909" s="140"/>
      <c r="V909" s="140"/>
      <c r="W909" s="140"/>
      <c r="X909" s="140"/>
      <c r="Y909" s="140"/>
      <c r="Z909" s="140"/>
      <c r="AA909" s="140"/>
    </row>
    <row r="910" spans="1:27" ht="12.5">
      <c r="A910" s="140"/>
      <c r="B910" s="140"/>
      <c r="C910" s="140"/>
      <c r="D910" s="140"/>
      <c r="E910" s="140"/>
      <c r="F910" s="140"/>
      <c r="G910" s="140"/>
      <c r="H910" s="140"/>
      <c r="I910" s="140"/>
      <c r="J910" s="140"/>
      <c r="K910" s="140"/>
      <c r="L910" s="140"/>
      <c r="M910" s="140"/>
      <c r="N910" s="140"/>
      <c r="O910" s="140"/>
      <c r="P910" s="140"/>
      <c r="Q910" s="140"/>
      <c r="R910" s="140"/>
      <c r="S910" s="140"/>
      <c r="T910" s="140"/>
      <c r="U910" s="140"/>
      <c r="V910" s="140"/>
      <c r="W910" s="140"/>
      <c r="X910" s="140"/>
      <c r="Y910" s="140"/>
      <c r="Z910" s="140"/>
      <c r="AA910" s="140"/>
    </row>
    <row r="911" spans="1:27" ht="12.5">
      <c r="A911" s="140"/>
      <c r="B911" s="140"/>
      <c r="C911" s="140"/>
      <c r="D911" s="140"/>
      <c r="E911" s="140"/>
      <c r="F911" s="140"/>
      <c r="G911" s="140"/>
      <c r="H911" s="140"/>
      <c r="I911" s="140"/>
      <c r="J911" s="140"/>
      <c r="K911" s="140"/>
      <c r="L911" s="140"/>
      <c r="M911" s="140"/>
      <c r="N911" s="140"/>
      <c r="O911" s="140"/>
      <c r="P911" s="140"/>
      <c r="Q911" s="140"/>
      <c r="R911" s="140"/>
      <c r="S911" s="140"/>
      <c r="T911" s="140"/>
      <c r="U911" s="140"/>
      <c r="V911" s="140"/>
      <c r="W911" s="140"/>
      <c r="X911" s="140"/>
      <c r="Y911" s="140"/>
      <c r="Z911" s="140"/>
      <c r="AA911" s="140"/>
    </row>
    <row r="912" spans="1:27" ht="12.5">
      <c r="A912" s="140"/>
      <c r="B912" s="140"/>
      <c r="C912" s="140"/>
      <c r="D912" s="140"/>
      <c r="E912" s="140"/>
      <c r="F912" s="140"/>
      <c r="G912" s="140"/>
      <c r="H912" s="140"/>
      <c r="I912" s="140"/>
      <c r="J912" s="140"/>
      <c r="K912" s="140"/>
      <c r="L912" s="140"/>
      <c r="M912" s="140"/>
      <c r="N912" s="140"/>
      <c r="O912" s="140"/>
      <c r="P912" s="140"/>
      <c r="Q912" s="140"/>
      <c r="R912" s="140"/>
      <c r="S912" s="140"/>
      <c r="T912" s="140"/>
      <c r="U912" s="140"/>
      <c r="V912" s="140"/>
      <c r="W912" s="140"/>
      <c r="X912" s="140"/>
      <c r="Y912" s="140"/>
      <c r="Z912" s="140"/>
      <c r="AA912" s="140"/>
    </row>
    <row r="913" spans="1:27" ht="12.5">
      <c r="A913" s="140"/>
      <c r="B913" s="140"/>
      <c r="C913" s="140"/>
      <c r="D913" s="140"/>
      <c r="E913" s="140"/>
      <c r="F913" s="140"/>
      <c r="G913" s="140"/>
      <c r="H913" s="140"/>
      <c r="I913" s="140"/>
      <c r="J913" s="140"/>
      <c r="K913" s="140"/>
      <c r="L913" s="140"/>
      <c r="M913" s="140"/>
      <c r="N913" s="140"/>
      <c r="O913" s="140"/>
      <c r="P913" s="140"/>
      <c r="Q913" s="140"/>
      <c r="R913" s="140"/>
      <c r="S913" s="140"/>
      <c r="T913" s="140"/>
      <c r="U913" s="140"/>
      <c r="V913" s="140"/>
      <c r="W913" s="140"/>
      <c r="X913" s="140"/>
      <c r="Y913" s="140"/>
      <c r="Z913" s="140"/>
      <c r="AA913" s="140"/>
    </row>
    <row r="914" spans="1:27" ht="12.5">
      <c r="A914" s="140"/>
      <c r="B914" s="140"/>
      <c r="C914" s="140"/>
      <c r="D914" s="140"/>
      <c r="E914" s="140"/>
      <c r="F914" s="140"/>
      <c r="G914" s="140"/>
      <c r="H914" s="140"/>
      <c r="I914" s="140"/>
      <c r="J914" s="140"/>
      <c r="K914" s="140"/>
      <c r="L914" s="140"/>
      <c r="M914" s="140"/>
      <c r="N914" s="140"/>
      <c r="O914" s="140"/>
      <c r="P914" s="140"/>
      <c r="Q914" s="140"/>
      <c r="R914" s="140"/>
      <c r="S914" s="140"/>
      <c r="T914" s="140"/>
      <c r="U914" s="140"/>
      <c r="V914" s="140"/>
      <c r="W914" s="140"/>
      <c r="X914" s="140"/>
      <c r="Y914" s="140"/>
      <c r="Z914" s="140"/>
      <c r="AA914" s="140"/>
    </row>
    <row r="915" spans="1:27" ht="12.5">
      <c r="A915" s="140"/>
      <c r="B915" s="140"/>
      <c r="C915" s="140"/>
      <c r="D915" s="140"/>
      <c r="E915" s="140"/>
      <c r="F915" s="140"/>
      <c r="G915" s="140"/>
      <c r="H915" s="140"/>
      <c r="I915" s="140"/>
      <c r="J915" s="140"/>
      <c r="K915" s="140"/>
      <c r="L915" s="140"/>
      <c r="M915" s="140"/>
      <c r="N915" s="140"/>
      <c r="O915" s="140"/>
      <c r="P915" s="140"/>
      <c r="Q915" s="140"/>
      <c r="R915" s="140"/>
      <c r="S915" s="140"/>
      <c r="T915" s="140"/>
      <c r="U915" s="140"/>
      <c r="V915" s="140"/>
      <c r="W915" s="140"/>
      <c r="X915" s="140"/>
      <c r="Y915" s="140"/>
      <c r="Z915" s="140"/>
      <c r="AA915" s="140"/>
    </row>
    <row r="916" spans="1:27" ht="12.5">
      <c r="A916" s="140"/>
      <c r="B916" s="140"/>
      <c r="C916" s="140"/>
      <c r="D916" s="140"/>
      <c r="E916" s="140"/>
      <c r="F916" s="140"/>
      <c r="G916" s="140"/>
      <c r="H916" s="140"/>
      <c r="I916" s="140"/>
      <c r="J916" s="140"/>
      <c r="K916" s="140"/>
      <c r="L916" s="140"/>
      <c r="M916" s="140"/>
      <c r="N916" s="140"/>
      <c r="O916" s="140"/>
      <c r="P916" s="140"/>
      <c r="Q916" s="140"/>
      <c r="R916" s="140"/>
      <c r="S916" s="140"/>
      <c r="T916" s="140"/>
      <c r="U916" s="140"/>
      <c r="V916" s="140"/>
      <c r="W916" s="140"/>
      <c r="X916" s="140"/>
      <c r="Y916" s="140"/>
      <c r="Z916" s="140"/>
      <c r="AA916" s="140"/>
    </row>
    <row r="917" spans="1:27" ht="12.5">
      <c r="A917" s="140"/>
      <c r="B917" s="140"/>
      <c r="C917" s="140"/>
      <c r="D917" s="140"/>
      <c r="E917" s="140"/>
      <c r="F917" s="140"/>
      <c r="G917" s="140"/>
      <c r="H917" s="140"/>
      <c r="I917" s="140"/>
      <c r="J917" s="140"/>
      <c r="K917" s="140"/>
      <c r="L917" s="140"/>
      <c r="M917" s="140"/>
      <c r="N917" s="140"/>
      <c r="O917" s="140"/>
      <c r="P917" s="140"/>
      <c r="Q917" s="140"/>
      <c r="R917" s="140"/>
      <c r="S917" s="140"/>
      <c r="T917" s="140"/>
      <c r="U917" s="140"/>
      <c r="V917" s="140"/>
      <c r="W917" s="140"/>
      <c r="X917" s="140"/>
      <c r="Y917" s="140"/>
      <c r="Z917" s="140"/>
      <c r="AA917" s="140"/>
    </row>
    <row r="918" spans="1:27" ht="12.5">
      <c r="A918" s="140"/>
      <c r="B918" s="140"/>
      <c r="C918" s="140"/>
      <c r="D918" s="140"/>
      <c r="E918" s="140"/>
      <c r="F918" s="140"/>
      <c r="G918" s="140"/>
      <c r="H918" s="140"/>
      <c r="I918" s="140"/>
      <c r="J918" s="140"/>
      <c r="K918" s="140"/>
      <c r="L918" s="140"/>
      <c r="M918" s="140"/>
      <c r="N918" s="140"/>
      <c r="O918" s="140"/>
      <c r="P918" s="140"/>
      <c r="Q918" s="140"/>
      <c r="R918" s="140"/>
      <c r="S918" s="140"/>
      <c r="T918" s="140"/>
      <c r="U918" s="140"/>
      <c r="V918" s="140"/>
      <c r="W918" s="140"/>
      <c r="X918" s="140"/>
      <c r="Y918" s="140"/>
      <c r="Z918" s="140"/>
      <c r="AA918" s="140"/>
    </row>
    <row r="919" spans="1:27" ht="12.5">
      <c r="A919" s="140"/>
      <c r="B919" s="140"/>
      <c r="C919" s="140"/>
      <c r="D919" s="140"/>
      <c r="E919" s="140"/>
      <c r="F919" s="140"/>
      <c r="G919" s="140"/>
      <c r="H919" s="140"/>
      <c r="I919" s="140"/>
      <c r="J919" s="140"/>
      <c r="K919" s="140"/>
      <c r="L919" s="140"/>
      <c r="M919" s="140"/>
      <c r="N919" s="140"/>
      <c r="O919" s="140"/>
      <c r="P919" s="140"/>
      <c r="Q919" s="140"/>
      <c r="R919" s="140"/>
      <c r="S919" s="140"/>
      <c r="T919" s="140"/>
      <c r="U919" s="140"/>
      <c r="V919" s="140"/>
      <c r="W919" s="140"/>
      <c r="X919" s="140"/>
      <c r="Y919" s="140"/>
      <c r="Z919" s="140"/>
      <c r="AA919" s="140"/>
    </row>
    <row r="920" spans="1:27" ht="12.5">
      <c r="A920" s="140"/>
      <c r="B920" s="140"/>
      <c r="C920" s="140"/>
      <c r="D920" s="140"/>
      <c r="E920" s="140"/>
      <c r="F920" s="140"/>
      <c r="G920" s="140"/>
      <c r="H920" s="140"/>
      <c r="I920" s="140"/>
      <c r="J920" s="140"/>
      <c r="K920" s="140"/>
      <c r="L920" s="140"/>
      <c r="M920" s="140"/>
      <c r="N920" s="140"/>
      <c r="O920" s="140"/>
      <c r="P920" s="140"/>
      <c r="Q920" s="140"/>
      <c r="R920" s="140"/>
      <c r="S920" s="140"/>
      <c r="T920" s="140"/>
      <c r="U920" s="140"/>
      <c r="V920" s="140"/>
      <c r="W920" s="140"/>
      <c r="X920" s="140"/>
      <c r="Y920" s="140"/>
      <c r="Z920" s="140"/>
      <c r="AA920" s="140"/>
    </row>
    <row r="921" spans="1:27" ht="12.5">
      <c r="A921" s="140"/>
      <c r="B921" s="140"/>
      <c r="C921" s="140"/>
      <c r="D921" s="140"/>
      <c r="E921" s="140"/>
      <c r="F921" s="140"/>
      <c r="G921" s="140"/>
      <c r="H921" s="140"/>
      <c r="I921" s="140"/>
      <c r="J921" s="140"/>
      <c r="K921" s="140"/>
      <c r="L921" s="140"/>
      <c r="M921" s="140"/>
      <c r="N921" s="140"/>
      <c r="O921" s="140"/>
      <c r="P921" s="140"/>
      <c r="Q921" s="140"/>
      <c r="R921" s="140"/>
      <c r="S921" s="140"/>
      <c r="T921" s="140"/>
      <c r="U921" s="140"/>
      <c r="V921" s="140"/>
      <c r="W921" s="140"/>
      <c r="X921" s="140"/>
      <c r="Y921" s="140"/>
      <c r="Z921" s="140"/>
      <c r="AA921" s="140"/>
    </row>
    <row r="922" spans="1:27" ht="12.5">
      <c r="A922" s="140"/>
      <c r="B922" s="140"/>
      <c r="C922" s="140"/>
      <c r="D922" s="140"/>
      <c r="E922" s="140"/>
      <c r="F922" s="140"/>
      <c r="G922" s="140"/>
      <c r="H922" s="140"/>
      <c r="I922" s="140"/>
      <c r="J922" s="140"/>
      <c r="K922" s="140"/>
      <c r="L922" s="140"/>
      <c r="M922" s="140"/>
      <c r="N922" s="140"/>
      <c r="O922" s="140"/>
      <c r="P922" s="140"/>
      <c r="Q922" s="140"/>
      <c r="R922" s="140"/>
      <c r="S922" s="140"/>
      <c r="T922" s="140"/>
      <c r="U922" s="140"/>
      <c r="V922" s="140"/>
      <c r="W922" s="140"/>
      <c r="X922" s="140"/>
      <c r="Y922" s="140"/>
      <c r="Z922" s="140"/>
      <c r="AA922" s="140"/>
    </row>
    <row r="923" spans="1:27" ht="12.5">
      <c r="A923" s="140"/>
      <c r="B923" s="140"/>
      <c r="C923" s="140"/>
      <c r="D923" s="140"/>
      <c r="E923" s="140"/>
      <c r="F923" s="140"/>
      <c r="G923" s="140"/>
      <c r="H923" s="140"/>
      <c r="I923" s="140"/>
      <c r="J923" s="140"/>
      <c r="K923" s="140"/>
      <c r="L923" s="140"/>
      <c r="M923" s="140"/>
      <c r="N923" s="140"/>
      <c r="O923" s="140"/>
      <c r="P923" s="140"/>
      <c r="Q923" s="140"/>
      <c r="R923" s="140"/>
      <c r="S923" s="140"/>
      <c r="T923" s="140"/>
      <c r="U923" s="140"/>
      <c r="V923" s="140"/>
      <c r="W923" s="140"/>
      <c r="X923" s="140"/>
      <c r="Y923" s="140"/>
      <c r="Z923" s="140"/>
      <c r="AA923" s="140"/>
    </row>
    <row r="924" spans="1:27" ht="12.5">
      <c r="A924" s="140"/>
      <c r="B924" s="140"/>
      <c r="C924" s="140"/>
      <c r="D924" s="140"/>
      <c r="E924" s="140"/>
      <c r="F924" s="140"/>
      <c r="G924" s="140"/>
      <c r="H924" s="140"/>
      <c r="I924" s="140"/>
      <c r="J924" s="140"/>
      <c r="K924" s="140"/>
      <c r="L924" s="140"/>
      <c r="M924" s="140"/>
      <c r="N924" s="140"/>
      <c r="O924" s="140"/>
      <c r="P924" s="140"/>
      <c r="Q924" s="140"/>
      <c r="R924" s="140"/>
      <c r="S924" s="140"/>
      <c r="T924" s="140"/>
      <c r="U924" s="140"/>
      <c r="V924" s="140"/>
      <c r="W924" s="140"/>
      <c r="X924" s="140"/>
      <c r="Y924" s="140"/>
      <c r="Z924" s="140"/>
      <c r="AA924" s="140"/>
    </row>
    <row r="925" spans="1:27" ht="12.5">
      <c r="A925" s="140"/>
      <c r="B925" s="140"/>
      <c r="C925" s="140"/>
      <c r="D925" s="140"/>
      <c r="E925" s="140"/>
      <c r="F925" s="140"/>
      <c r="G925" s="140"/>
      <c r="H925" s="140"/>
      <c r="I925" s="140"/>
      <c r="J925" s="140"/>
      <c r="K925" s="140"/>
      <c r="L925" s="140"/>
      <c r="M925" s="140"/>
      <c r="N925" s="140"/>
      <c r="O925" s="140"/>
      <c r="P925" s="140"/>
      <c r="Q925" s="140"/>
      <c r="R925" s="140"/>
      <c r="S925" s="140"/>
      <c r="T925" s="140"/>
      <c r="U925" s="140"/>
      <c r="V925" s="140"/>
      <c r="W925" s="140"/>
      <c r="X925" s="140"/>
      <c r="Y925" s="140"/>
      <c r="Z925" s="140"/>
      <c r="AA925" s="140"/>
    </row>
    <row r="926" spans="1:27" ht="12.5">
      <c r="A926" s="140"/>
      <c r="B926" s="140"/>
      <c r="C926" s="140"/>
      <c r="D926" s="140"/>
      <c r="E926" s="140"/>
      <c r="F926" s="140"/>
      <c r="G926" s="140"/>
      <c r="H926" s="140"/>
      <c r="I926" s="140"/>
      <c r="J926" s="140"/>
      <c r="K926" s="140"/>
      <c r="L926" s="140"/>
      <c r="M926" s="140"/>
      <c r="N926" s="140"/>
      <c r="O926" s="140"/>
      <c r="P926" s="140"/>
      <c r="Q926" s="140"/>
      <c r="R926" s="140"/>
      <c r="S926" s="140"/>
      <c r="T926" s="140"/>
      <c r="U926" s="140"/>
      <c r="V926" s="140"/>
      <c r="W926" s="140"/>
      <c r="X926" s="140"/>
      <c r="Y926" s="140"/>
      <c r="Z926" s="140"/>
      <c r="AA926" s="140"/>
    </row>
    <row r="927" spans="1:27" ht="12.5">
      <c r="A927" s="140"/>
      <c r="B927" s="140"/>
      <c r="C927" s="140"/>
      <c r="D927" s="140"/>
      <c r="E927" s="140"/>
      <c r="F927" s="140"/>
      <c r="G927" s="140"/>
      <c r="H927" s="140"/>
      <c r="I927" s="140"/>
      <c r="J927" s="140"/>
      <c r="K927" s="140"/>
      <c r="L927" s="140"/>
      <c r="M927" s="140"/>
      <c r="N927" s="140"/>
      <c r="O927" s="140"/>
      <c r="P927" s="140"/>
      <c r="Q927" s="140"/>
      <c r="R927" s="140"/>
      <c r="S927" s="140"/>
      <c r="T927" s="140"/>
      <c r="U927" s="140"/>
      <c r="V927" s="140"/>
      <c r="W927" s="140"/>
      <c r="X927" s="140"/>
      <c r="Y927" s="140"/>
      <c r="Z927" s="140"/>
      <c r="AA927" s="140"/>
    </row>
    <row r="928" spans="1:27" ht="12.5">
      <c r="A928" s="140"/>
      <c r="B928" s="140"/>
      <c r="C928" s="140"/>
      <c r="D928" s="140"/>
      <c r="E928" s="140"/>
      <c r="F928" s="140"/>
      <c r="G928" s="140"/>
      <c r="H928" s="140"/>
      <c r="I928" s="140"/>
      <c r="J928" s="140"/>
      <c r="K928" s="140"/>
      <c r="L928" s="140"/>
      <c r="M928" s="140"/>
      <c r="N928" s="140"/>
      <c r="O928" s="140"/>
      <c r="P928" s="140"/>
      <c r="Q928" s="140"/>
      <c r="R928" s="140"/>
      <c r="S928" s="140"/>
      <c r="T928" s="140"/>
      <c r="U928" s="140"/>
      <c r="V928" s="140"/>
      <c r="W928" s="140"/>
      <c r="X928" s="140"/>
      <c r="Y928" s="140"/>
      <c r="Z928" s="140"/>
      <c r="AA928" s="140"/>
    </row>
    <row r="929" spans="1:27" ht="12.5">
      <c r="A929" s="140"/>
      <c r="B929" s="140"/>
      <c r="C929" s="140"/>
      <c r="D929" s="140"/>
      <c r="E929" s="140"/>
      <c r="F929" s="140"/>
      <c r="G929" s="140"/>
      <c r="H929" s="140"/>
      <c r="I929" s="140"/>
      <c r="J929" s="140"/>
      <c r="K929" s="140"/>
      <c r="L929" s="140"/>
      <c r="M929" s="140"/>
      <c r="N929" s="140"/>
      <c r="O929" s="140"/>
      <c r="P929" s="140"/>
      <c r="Q929" s="140"/>
      <c r="R929" s="140"/>
      <c r="S929" s="140"/>
      <c r="T929" s="140"/>
      <c r="U929" s="140"/>
      <c r="V929" s="140"/>
      <c r="W929" s="140"/>
      <c r="X929" s="140"/>
      <c r="Y929" s="140"/>
      <c r="Z929" s="140"/>
      <c r="AA929" s="140"/>
    </row>
    <row r="930" spans="1:27" ht="12.5">
      <c r="A930" s="140"/>
      <c r="B930" s="140"/>
      <c r="C930" s="140"/>
      <c r="D930" s="140"/>
      <c r="E930" s="140"/>
      <c r="F930" s="140"/>
      <c r="G930" s="140"/>
      <c r="H930" s="140"/>
      <c r="I930" s="140"/>
      <c r="J930" s="140"/>
      <c r="K930" s="140"/>
      <c r="L930" s="140"/>
      <c r="M930" s="140"/>
      <c r="N930" s="140"/>
      <c r="O930" s="140"/>
      <c r="P930" s="140"/>
      <c r="Q930" s="140"/>
      <c r="R930" s="140"/>
      <c r="S930" s="140"/>
      <c r="T930" s="140"/>
      <c r="U930" s="140"/>
      <c r="V930" s="140"/>
      <c r="W930" s="140"/>
      <c r="X930" s="140"/>
      <c r="Y930" s="140"/>
      <c r="Z930" s="140"/>
      <c r="AA930" s="140"/>
    </row>
    <row r="931" spans="1:27" ht="12.5">
      <c r="A931" s="140"/>
      <c r="B931" s="140"/>
      <c r="C931" s="140"/>
      <c r="D931" s="140"/>
      <c r="E931" s="140"/>
      <c r="F931" s="140"/>
      <c r="G931" s="140"/>
      <c r="H931" s="140"/>
      <c r="I931" s="140"/>
      <c r="J931" s="140"/>
      <c r="K931" s="140"/>
      <c r="L931" s="140"/>
      <c r="M931" s="140"/>
      <c r="N931" s="140"/>
      <c r="O931" s="140"/>
      <c r="P931" s="140"/>
      <c r="Q931" s="140"/>
      <c r="R931" s="140"/>
      <c r="S931" s="140"/>
      <c r="T931" s="140"/>
      <c r="U931" s="140"/>
      <c r="V931" s="140"/>
      <c r="W931" s="140"/>
      <c r="X931" s="140"/>
      <c r="Y931" s="140"/>
      <c r="Z931" s="140"/>
      <c r="AA931" s="140"/>
    </row>
    <row r="932" spans="1:27" ht="12.5">
      <c r="A932" s="140"/>
      <c r="B932" s="140"/>
      <c r="C932" s="140"/>
      <c r="D932" s="140"/>
      <c r="E932" s="140"/>
      <c r="F932" s="140"/>
      <c r="G932" s="140"/>
      <c r="H932" s="140"/>
      <c r="I932" s="140"/>
      <c r="J932" s="140"/>
      <c r="K932" s="140"/>
      <c r="L932" s="140"/>
      <c r="M932" s="140"/>
      <c r="N932" s="140"/>
      <c r="O932" s="140"/>
      <c r="P932" s="140"/>
      <c r="Q932" s="140"/>
      <c r="R932" s="140"/>
      <c r="S932" s="140"/>
      <c r="T932" s="140"/>
      <c r="U932" s="140"/>
      <c r="V932" s="140"/>
      <c r="W932" s="140"/>
      <c r="X932" s="140"/>
      <c r="Y932" s="140"/>
      <c r="Z932" s="140"/>
      <c r="AA932" s="140"/>
    </row>
    <row r="933" spans="1:27" ht="12.5">
      <c r="A933" s="140"/>
      <c r="B933" s="140"/>
      <c r="C933" s="140"/>
      <c r="D933" s="140"/>
      <c r="E933" s="140"/>
      <c r="F933" s="140"/>
      <c r="G933" s="140"/>
      <c r="H933" s="140"/>
      <c r="I933" s="140"/>
      <c r="J933" s="140"/>
      <c r="K933" s="140"/>
      <c r="L933" s="140"/>
      <c r="M933" s="140"/>
      <c r="N933" s="140"/>
      <c r="O933" s="140"/>
      <c r="P933" s="140"/>
      <c r="Q933" s="140"/>
      <c r="R933" s="140"/>
      <c r="S933" s="140"/>
      <c r="T933" s="140"/>
      <c r="U933" s="140"/>
      <c r="V933" s="140"/>
      <c r="W933" s="140"/>
      <c r="X933" s="140"/>
      <c r="Y933" s="140"/>
      <c r="Z933" s="140"/>
      <c r="AA933" s="140"/>
    </row>
    <row r="934" spans="1:27" ht="12.5">
      <c r="A934" s="140"/>
      <c r="B934" s="140"/>
      <c r="C934" s="140"/>
      <c r="D934" s="140"/>
      <c r="E934" s="140"/>
      <c r="F934" s="140"/>
      <c r="G934" s="140"/>
      <c r="H934" s="140"/>
      <c r="I934" s="140"/>
      <c r="J934" s="140"/>
      <c r="K934" s="140"/>
      <c r="L934" s="140"/>
      <c r="M934" s="140"/>
      <c r="N934" s="140"/>
      <c r="O934" s="140"/>
      <c r="P934" s="140"/>
      <c r="Q934" s="140"/>
      <c r="R934" s="140"/>
      <c r="S934" s="140"/>
      <c r="T934" s="140"/>
      <c r="U934" s="140"/>
      <c r="V934" s="140"/>
      <c r="W934" s="140"/>
      <c r="X934" s="140"/>
      <c r="Y934" s="140"/>
      <c r="Z934" s="140"/>
      <c r="AA934" s="140"/>
    </row>
    <row r="935" spans="1:27" ht="12.5">
      <c r="A935" s="140"/>
      <c r="B935" s="140"/>
      <c r="C935" s="140"/>
      <c r="D935" s="140"/>
      <c r="E935" s="140"/>
      <c r="F935" s="140"/>
      <c r="G935" s="140"/>
      <c r="H935" s="140"/>
      <c r="I935" s="140"/>
      <c r="J935" s="140"/>
      <c r="K935" s="140"/>
      <c r="L935" s="140"/>
      <c r="M935" s="140"/>
      <c r="N935" s="140"/>
      <c r="O935" s="140"/>
      <c r="P935" s="140"/>
      <c r="Q935" s="140"/>
      <c r="R935" s="140"/>
      <c r="S935" s="140"/>
      <c r="T935" s="140"/>
      <c r="U935" s="140"/>
      <c r="V935" s="140"/>
      <c r="W935" s="140"/>
      <c r="X935" s="140"/>
      <c r="Y935" s="140"/>
      <c r="Z935" s="140"/>
      <c r="AA935" s="140"/>
    </row>
    <row r="936" spans="1:27" ht="12.5">
      <c r="A936" s="140"/>
      <c r="B936" s="140"/>
      <c r="C936" s="140"/>
      <c r="D936" s="140"/>
      <c r="E936" s="140"/>
      <c r="F936" s="140"/>
      <c r="G936" s="140"/>
      <c r="H936" s="140"/>
      <c r="I936" s="140"/>
      <c r="J936" s="140"/>
      <c r="K936" s="140"/>
      <c r="L936" s="140"/>
      <c r="M936" s="140"/>
      <c r="N936" s="140"/>
      <c r="O936" s="140"/>
      <c r="P936" s="140"/>
      <c r="Q936" s="140"/>
      <c r="R936" s="140"/>
      <c r="S936" s="140"/>
      <c r="T936" s="140"/>
      <c r="U936" s="140"/>
      <c r="V936" s="140"/>
      <c r="W936" s="140"/>
      <c r="X936" s="140"/>
      <c r="Y936" s="140"/>
      <c r="Z936" s="140"/>
      <c r="AA936" s="140"/>
    </row>
    <row r="937" spans="1:27" ht="12.5">
      <c r="A937" s="140"/>
      <c r="B937" s="140"/>
      <c r="C937" s="140"/>
      <c r="D937" s="140"/>
      <c r="E937" s="140"/>
      <c r="F937" s="140"/>
      <c r="G937" s="140"/>
      <c r="H937" s="140"/>
      <c r="I937" s="140"/>
      <c r="J937" s="140"/>
      <c r="K937" s="140"/>
      <c r="L937" s="140"/>
      <c r="M937" s="140"/>
      <c r="N937" s="140"/>
      <c r="O937" s="140"/>
      <c r="P937" s="140"/>
      <c r="Q937" s="140"/>
      <c r="R937" s="140"/>
      <c r="S937" s="140"/>
      <c r="T937" s="140"/>
      <c r="U937" s="140"/>
      <c r="V937" s="140"/>
      <c r="W937" s="140"/>
      <c r="X937" s="140"/>
      <c r="Y937" s="140"/>
      <c r="Z937" s="140"/>
      <c r="AA937" s="140"/>
    </row>
    <row r="938" spans="1:27" ht="12.5">
      <c r="A938" s="140"/>
      <c r="B938" s="140"/>
      <c r="C938" s="140"/>
      <c r="D938" s="140"/>
      <c r="E938" s="140"/>
      <c r="F938" s="140"/>
      <c r="G938" s="140"/>
      <c r="H938" s="140"/>
      <c r="I938" s="140"/>
      <c r="J938" s="140"/>
      <c r="K938" s="140"/>
      <c r="L938" s="140"/>
      <c r="M938" s="140"/>
      <c r="N938" s="140"/>
      <c r="O938" s="140"/>
      <c r="P938" s="140"/>
      <c r="Q938" s="140"/>
      <c r="R938" s="140"/>
      <c r="S938" s="140"/>
      <c r="T938" s="140"/>
      <c r="U938" s="140"/>
      <c r="V938" s="140"/>
      <c r="W938" s="140"/>
      <c r="X938" s="140"/>
      <c r="Y938" s="140"/>
      <c r="Z938" s="140"/>
      <c r="AA938" s="140"/>
    </row>
    <row r="939" spans="1:27" ht="12.5">
      <c r="A939" s="140"/>
      <c r="B939" s="140"/>
      <c r="C939" s="140"/>
      <c r="D939" s="140"/>
      <c r="E939" s="140"/>
      <c r="F939" s="140"/>
      <c r="G939" s="140"/>
      <c r="H939" s="140"/>
      <c r="I939" s="140"/>
      <c r="J939" s="140"/>
      <c r="K939" s="140"/>
      <c r="L939" s="140"/>
      <c r="M939" s="140"/>
      <c r="N939" s="140"/>
      <c r="O939" s="140"/>
      <c r="P939" s="140"/>
      <c r="Q939" s="140"/>
      <c r="R939" s="140"/>
      <c r="S939" s="140"/>
      <c r="T939" s="140"/>
      <c r="U939" s="140"/>
      <c r="V939" s="140"/>
      <c r="W939" s="140"/>
      <c r="X939" s="140"/>
      <c r="Y939" s="140"/>
      <c r="Z939" s="140"/>
      <c r="AA939" s="140"/>
    </row>
    <row r="940" spans="1:27" ht="12.5">
      <c r="A940" s="140"/>
      <c r="B940" s="140"/>
      <c r="C940" s="140"/>
      <c r="D940" s="140"/>
      <c r="E940" s="140"/>
      <c r="F940" s="140"/>
      <c r="G940" s="140"/>
      <c r="H940" s="140"/>
      <c r="I940" s="140"/>
      <c r="J940" s="140"/>
      <c r="K940" s="140"/>
      <c r="L940" s="140"/>
      <c r="M940" s="140"/>
      <c r="N940" s="140"/>
      <c r="O940" s="140"/>
      <c r="P940" s="140"/>
      <c r="Q940" s="140"/>
      <c r="R940" s="140"/>
      <c r="S940" s="140"/>
      <c r="T940" s="140"/>
      <c r="U940" s="140"/>
      <c r="V940" s="140"/>
      <c r="W940" s="140"/>
      <c r="X940" s="140"/>
      <c r="Y940" s="140"/>
      <c r="Z940" s="140"/>
      <c r="AA940" s="140"/>
    </row>
    <row r="941" spans="1:27" ht="12.5">
      <c r="A941" s="140"/>
      <c r="B941" s="140"/>
      <c r="C941" s="140"/>
      <c r="D941" s="140"/>
      <c r="E941" s="140"/>
      <c r="F941" s="140"/>
      <c r="G941" s="140"/>
      <c r="H941" s="140"/>
      <c r="I941" s="140"/>
      <c r="J941" s="140"/>
      <c r="K941" s="140"/>
      <c r="L941" s="140"/>
      <c r="M941" s="140"/>
      <c r="N941" s="140"/>
      <c r="O941" s="140"/>
      <c r="P941" s="140"/>
      <c r="Q941" s="140"/>
      <c r="R941" s="140"/>
      <c r="S941" s="140"/>
      <c r="T941" s="140"/>
      <c r="U941" s="140"/>
      <c r="V941" s="140"/>
      <c r="W941" s="140"/>
      <c r="X941" s="140"/>
      <c r="Y941" s="140"/>
      <c r="Z941" s="140"/>
      <c r="AA941" s="140"/>
    </row>
    <row r="942" spans="1:27" ht="12.5">
      <c r="A942" s="140"/>
      <c r="B942" s="140"/>
      <c r="C942" s="140"/>
      <c r="D942" s="140"/>
      <c r="E942" s="140"/>
      <c r="F942" s="140"/>
      <c r="G942" s="140"/>
      <c r="H942" s="140"/>
      <c r="I942" s="140"/>
      <c r="J942" s="140"/>
      <c r="K942" s="140"/>
      <c r="L942" s="140"/>
      <c r="M942" s="140"/>
      <c r="N942" s="140"/>
      <c r="O942" s="140"/>
      <c r="P942" s="140"/>
      <c r="Q942" s="140"/>
      <c r="R942" s="140"/>
      <c r="S942" s="140"/>
      <c r="T942" s="140"/>
      <c r="U942" s="140"/>
      <c r="V942" s="140"/>
      <c r="W942" s="140"/>
      <c r="X942" s="140"/>
      <c r="Y942" s="140"/>
      <c r="Z942" s="140"/>
      <c r="AA942" s="140"/>
    </row>
    <row r="943" spans="1:27" ht="12.5">
      <c r="A943" s="140"/>
      <c r="B943" s="140"/>
      <c r="C943" s="140"/>
      <c r="D943" s="140"/>
      <c r="E943" s="140"/>
      <c r="F943" s="140"/>
      <c r="G943" s="140"/>
      <c r="H943" s="140"/>
      <c r="I943" s="140"/>
      <c r="J943" s="140"/>
      <c r="K943" s="140"/>
      <c r="L943" s="140"/>
      <c r="M943" s="140"/>
      <c r="N943" s="140"/>
      <c r="O943" s="140"/>
      <c r="P943" s="140"/>
      <c r="Q943" s="140"/>
      <c r="R943" s="140"/>
      <c r="S943" s="140"/>
      <c r="T943" s="140"/>
      <c r="U943" s="140"/>
      <c r="V943" s="140"/>
      <c r="W943" s="140"/>
      <c r="X943" s="140"/>
      <c r="Y943" s="140"/>
      <c r="Z943" s="140"/>
      <c r="AA943" s="140"/>
    </row>
    <row r="944" spans="1:27" ht="12.5">
      <c r="A944" s="140"/>
      <c r="B944" s="140"/>
      <c r="C944" s="140"/>
      <c r="D944" s="140"/>
      <c r="E944" s="140"/>
      <c r="F944" s="140"/>
      <c r="G944" s="140"/>
      <c r="H944" s="140"/>
      <c r="I944" s="140"/>
      <c r="J944" s="140"/>
      <c r="K944" s="140"/>
      <c r="L944" s="140"/>
      <c r="M944" s="140"/>
      <c r="N944" s="140"/>
      <c r="O944" s="140"/>
      <c r="P944" s="140"/>
      <c r="Q944" s="140"/>
      <c r="R944" s="140"/>
      <c r="S944" s="140"/>
      <c r="T944" s="140"/>
      <c r="U944" s="140"/>
      <c r="V944" s="140"/>
      <c r="W944" s="140"/>
      <c r="X944" s="140"/>
      <c r="Y944" s="140"/>
      <c r="Z944" s="140"/>
      <c r="AA944" s="140"/>
    </row>
    <row r="945" spans="1:27" ht="12.5">
      <c r="A945" s="140"/>
      <c r="B945" s="140"/>
      <c r="C945" s="140"/>
      <c r="D945" s="140"/>
      <c r="E945" s="140"/>
      <c r="F945" s="140"/>
      <c r="G945" s="140"/>
      <c r="H945" s="140"/>
      <c r="I945" s="140"/>
      <c r="J945" s="140"/>
      <c r="K945" s="140"/>
      <c r="L945" s="140"/>
      <c r="M945" s="140"/>
      <c r="N945" s="140"/>
      <c r="O945" s="140"/>
      <c r="P945" s="140"/>
      <c r="Q945" s="140"/>
      <c r="R945" s="140"/>
      <c r="S945" s="140"/>
      <c r="T945" s="140"/>
      <c r="U945" s="140"/>
      <c r="V945" s="140"/>
      <c r="W945" s="140"/>
      <c r="X945" s="140"/>
      <c r="Y945" s="140"/>
      <c r="Z945" s="140"/>
      <c r="AA945" s="140"/>
    </row>
    <row r="946" spans="1:27" ht="12.5">
      <c r="A946" s="140"/>
      <c r="B946" s="140"/>
      <c r="C946" s="140"/>
      <c r="D946" s="140"/>
      <c r="E946" s="140"/>
      <c r="F946" s="140"/>
      <c r="G946" s="140"/>
      <c r="H946" s="140"/>
      <c r="I946" s="140"/>
      <c r="J946" s="140"/>
      <c r="K946" s="140"/>
      <c r="L946" s="140"/>
      <c r="M946" s="140"/>
      <c r="N946" s="140"/>
      <c r="O946" s="140"/>
      <c r="P946" s="140"/>
      <c r="Q946" s="140"/>
      <c r="R946" s="140"/>
      <c r="S946" s="140"/>
      <c r="T946" s="140"/>
      <c r="U946" s="140"/>
      <c r="V946" s="140"/>
      <c r="W946" s="140"/>
      <c r="X946" s="140"/>
      <c r="Y946" s="140"/>
      <c r="Z946" s="140"/>
      <c r="AA946" s="140"/>
    </row>
    <row r="947" spans="1:27" ht="12.5">
      <c r="A947" s="140"/>
      <c r="B947" s="140"/>
      <c r="C947" s="140"/>
      <c r="D947" s="140"/>
      <c r="E947" s="140"/>
      <c r="F947" s="140"/>
      <c r="G947" s="140"/>
      <c r="H947" s="140"/>
      <c r="I947" s="140"/>
      <c r="J947" s="140"/>
      <c r="K947" s="140"/>
      <c r="L947" s="140"/>
      <c r="M947" s="140"/>
      <c r="N947" s="140"/>
      <c r="O947" s="140"/>
      <c r="P947" s="140"/>
      <c r="Q947" s="140"/>
      <c r="R947" s="140"/>
      <c r="S947" s="140"/>
      <c r="T947" s="140"/>
      <c r="U947" s="140"/>
      <c r="V947" s="140"/>
      <c r="W947" s="140"/>
      <c r="X947" s="140"/>
      <c r="Y947" s="140"/>
      <c r="Z947" s="140"/>
      <c r="AA947" s="140"/>
    </row>
    <row r="948" spans="1:27" ht="12.5">
      <c r="A948" s="140"/>
      <c r="B948" s="140"/>
      <c r="C948" s="140"/>
      <c r="D948" s="140"/>
      <c r="E948" s="140"/>
      <c r="F948" s="140"/>
      <c r="G948" s="140"/>
      <c r="H948" s="140"/>
      <c r="I948" s="140"/>
      <c r="J948" s="140"/>
      <c r="K948" s="140"/>
      <c r="L948" s="140"/>
      <c r="M948" s="140"/>
      <c r="N948" s="140"/>
      <c r="O948" s="140"/>
      <c r="P948" s="140"/>
      <c r="Q948" s="140"/>
      <c r="R948" s="140"/>
      <c r="S948" s="140"/>
      <c r="T948" s="140"/>
      <c r="U948" s="140"/>
      <c r="V948" s="140"/>
      <c r="W948" s="140"/>
      <c r="X948" s="140"/>
      <c r="Y948" s="140"/>
      <c r="Z948" s="140"/>
      <c r="AA948" s="140"/>
    </row>
    <row r="949" spans="1:27" ht="12.5">
      <c r="A949" s="140"/>
      <c r="B949" s="140"/>
      <c r="C949" s="140"/>
      <c r="D949" s="140"/>
      <c r="E949" s="140"/>
      <c r="F949" s="140"/>
      <c r="G949" s="140"/>
      <c r="H949" s="140"/>
      <c r="I949" s="140"/>
      <c r="J949" s="140"/>
      <c r="K949" s="140"/>
      <c r="L949" s="140"/>
      <c r="M949" s="140"/>
      <c r="N949" s="140"/>
      <c r="O949" s="140"/>
      <c r="P949" s="140"/>
      <c r="Q949" s="140"/>
      <c r="R949" s="140"/>
      <c r="S949" s="140"/>
      <c r="T949" s="140"/>
      <c r="U949" s="140"/>
      <c r="V949" s="140"/>
      <c r="W949" s="140"/>
      <c r="X949" s="140"/>
      <c r="Y949" s="140"/>
      <c r="Z949" s="140"/>
      <c r="AA949" s="140"/>
    </row>
    <row r="950" spans="1:27" ht="12.5">
      <c r="A950" s="140"/>
      <c r="B950" s="140"/>
      <c r="C950" s="140"/>
      <c r="D950" s="140"/>
      <c r="E950" s="140"/>
      <c r="F950" s="140"/>
      <c r="G950" s="140"/>
      <c r="H950" s="140"/>
      <c r="I950" s="140"/>
      <c r="J950" s="140"/>
      <c r="K950" s="140"/>
      <c r="L950" s="140"/>
      <c r="M950" s="140"/>
      <c r="N950" s="140"/>
      <c r="O950" s="140"/>
      <c r="P950" s="140"/>
      <c r="Q950" s="140"/>
      <c r="R950" s="140"/>
      <c r="S950" s="140"/>
      <c r="T950" s="140"/>
      <c r="U950" s="140"/>
      <c r="V950" s="140"/>
      <c r="W950" s="140"/>
      <c r="X950" s="140"/>
      <c r="Y950" s="140"/>
      <c r="Z950" s="140"/>
      <c r="AA950" s="140"/>
    </row>
    <row r="951" spans="1:27" ht="12.5">
      <c r="A951" s="140"/>
      <c r="B951" s="140"/>
      <c r="C951" s="140"/>
      <c r="D951" s="140"/>
      <c r="E951" s="140"/>
      <c r="F951" s="140"/>
      <c r="G951" s="140"/>
      <c r="H951" s="140"/>
      <c r="I951" s="140"/>
      <c r="J951" s="140"/>
      <c r="K951" s="140"/>
      <c r="L951" s="140"/>
      <c r="M951" s="140"/>
      <c r="N951" s="140"/>
      <c r="O951" s="140"/>
      <c r="P951" s="140"/>
      <c r="Q951" s="140"/>
      <c r="R951" s="140"/>
      <c r="S951" s="140"/>
      <c r="T951" s="140"/>
      <c r="U951" s="140"/>
      <c r="V951" s="140"/>
      <c r="W951" s="140"/>
      <c r="X951" s="140"/>
      <c r="Y951" s="140"/>
      <c r="Z951" s="140"/>
      <c r="AA951" s="140"/>
    </row>
    <row r="952" spans="1:27" ht="12.5">
      <c r="A952" s="140"/>
      <c r="B952" s="140"/>
      <c r="C952" s="140"/>
      <c r="D952" s="140"/>
      <c r="E952" s="140"/>
      <c r="F952" s="140"/>
      <c r="G952" s="140"/>
      <c r="H952" s="140"/>
      <c r="I952" s="140"/>
      <c r="J952" s="140"/>
      <c r="K952" s="140"/>
      <c r="L952" s="140"/>
      <c r="M952" s="140"/>
      <c r="N952" s="140"/>
      <c r="O952" s="140"/>
      <c r="P952" s="140"/>
      <c r="Q952" s="140"/>
      <c r="R952" s="140"/>
      <c r="S952" s="140"/>
      <c r="T952" s="140"/>
      <c r="U952" s="140"/>
      <c r="V952" s="140"/>
      <c r="W952" s="140"/>
      <c r="X952" s="140"/>
      <c r="Y952" s="140"/>
      <c r="Z952" s="140"/>
      <c r="AA952" s="140"/>
    </row>
    <row r="953" spans="1:27" ht="12.5">
      <c r="A953" s="140"/>
      <c r="B953" s="140"/>
      <c r="C953" s="140"/>
      <c r="D953" s="140"/>
      <c r="E953" s="140"/>
      <c r="F953" s="140"/>
      <c r="G953" s="140"/>
      <c r="H953" s="140"/>
      <c r="I953" s="140"/>
      <c r="J953" s="140"/>
      <c r="K953" s="140"/>
      <c r="L953" s="140"/>
      <c r="M953" s="140"/>
      <c r="N953" s="140"/>
      <c r="O953" s="140"/>
      <c r="P953" s="140"/>
      <c r="Q953" s="140"/>
      <c r="R953" s="140"/>
      <c r="S953" s="140"/>
      <c r="T953" s="140"/>
      <c r="U953" s="140"/>
      <c r="V953" s="140"/>
      <c r="W953" s="140"/>
      <c r="X953" s="140"/>
      <c r="Y953" s="140"/>
      <c r="Z953" s="140"/>
      <c r="AA953" s="140"/>
    </row>
    <row r="954" spans="1:27" ht="12.5">
      <c r="A954" s="140"/>
      <c r="B954" s="140"/>
      <c r="C954" s="140"/>
      <c r="D954" s="140"/>
      <c r="E954" s="140"/>
      <c r="F954" s="140"/>
      <c r="G954" s="140"/>
      <c r="H954" s="140"/>
      <c r="I954" s="140"/>
      <c r="J954" s="140"/>
      <c r="K954" s="140"/>
      <c r="L954" s="140"/>
      <c r="M954" s="140"/>
      <c r="N954" s="140"/>
      <c r="O954" s="140"/>
      <c r="P954" s="140"/>
      <c r="Q954" s="140"/>
      <c r="R954" s="140"/>
      <c r="S954" s="140"/>
      <c r="T954" s="140"/>
      <c r="U954" s="140"/>
      <c r="V954" s="140"/>
      <c r="W954" s="140"/>
      <c r="X954" s="140"/>
      <c r="Y954" s="140"/>
      <c r="Z954" s="140"/>
      <c r="AA954" s="140"/>
    </row>
    <row r="955" spans="1:27" ht="12.5">
      <c r="A955" s="140"/>
      <c r="B955" s="140"/>
      <c r="C955" s="140"/>
      <c r="D955" s="140"/>
      <c r="E955" s="140"/>
      <c r="F955" s="140"/>
      <c r="G955" s="140"/>
      <c r="H955" s="140"/>
      <c r="I955" s="140"/>
      <c r="J955" s="140"/>
      <c r="K955" s="140"/>
      <c r="L955" s="140"/>
      <c r="M955" s="140"/>
      <c r="N955" s="140"/>
      <c r="O955" s="140"/>
      <c r="P955" s="140"/>
      <c r="Q955" s="140"/>
      <c r="R955" s="140"/>
      <c r="S955" s="140"/>
      <c r="T955" s="140"/>
      <c r="U955" s="140"/>
      <c r="V955" s="140"/>
      <c r="W955" s="140"/>
      <c r="X955" s="140"/>
      <c r="Y955" s="140"/>
      <c r="Z955" s="140"/>
      <c r="AA955" s="140"/>
    </row>
    <row r="956" spans="1:27" ht="12.5">
      <c r="A956" s="140"/>
      <c r="B956" s="140"/>
      <c r="C956" s="140"/>
      <c r="D956" s="140"/>
      <c r="E956" s="140"/>
      <c r="F956" s="140"/>
      <c r="G956" s="140"/>
      <c r="H956" s="140"/>
      <c r="I956" s="140"/>
      <c r="J956" s="140"/>
      <c r="K956" s="140"/>
      <c r="L956" s="140"/>
      <c r="M956" s="140"/>
      <c r="N956" s="140"/>
      <c r="O956" s="140"/>
      <c r="P956" s="140"/>
      <c r="Q956" s="140"/>
      <c r="R956" s="140"/>
      <c r="S956" s="140"/>
      <c r="T956" s="140"/>
      <c r="U956" s="140"/>
      <c r="V956" s="140"/>
      <c r="W956" s="140"/>
      <c r="X956" s="140"/>
      <c r="Y956" s="140"/>
      <c r="Z956" s="140"/>
      <c r="AA956" s="140"/>
    </row>
    <row r="957" spans="1:27" ht="12.5">
      <c r="A957" s="140"/>
      <c r="B957" s="140"/>
      <c r="C957" s="140"/>
      <c r="D957" s="140"/>
      <c r="E957" s="140"/>
      <c r="F957" s="140"/>
      <c r="G957" s="140"/>
      <c r="H957" s="140"/>
      <c r="I957" s="140"/>
      <c r="J957" s="140"/>
      <c r="K957" s="140"/>
      <c r="L957" s="140"/>
      <c r="M957" s="140"/>
      <c r="N957" s="140"/>
      <c r="O957" s="140"/>
      <c r="P957" s="140"/>
      <c r="Q957" s="140"/>
      <c r="R957" s="140"/>
      <c r="S957" s="140"/>
      <c r="T957" s="140"/>
      <c r="U957" s="140"/>
      <c r="V957" s="140"/>
      <c r="W957" s="140"/>
      <c r="X957" s="140"/>
      <c r="Y957" s="140"/>
      <c r="Z957" s="140"/>
      <c r="AA957" s="140"/>
    </row>
    <row r="958" spans="1:27" ht="12.5">
      <c r="A958" s="140"/>
      <c r="B958" s="140"/>
      <c r="C958" s="140"/>
      <c r="D958" s="140"/>
      <c r="E958" s="140"/>
      <c r="F958" s="140"/>
      <c r="G958" s="140"/>
      <c r="H958" s="140"/>
      <c r="I958" s="140"/>
      <c r="J958" s="140"/>
      <c r="K958" s="140"/>
      <c r="L958" s="140"/>
      <c r="M958" s="140"/>
      <c r="N958" s="140"/>
      <c r="O958" s="140"/>
      <c r="P958" s="140"/>
      <c r="Q958" s="140"/>
      <c r="R958" s="140"/>
      <c r="S958" s="140"/>
      <c r="T958" s="140"/>
      <c r="U958" s="140"/>
      <c r="V958" s="140"/>
      <c r="W958" s="140"/>
      <c r="X958" s="140"/>
      <c r="Y958" s="140"/>
      <c r="Z958" s="140"/>
      <c r="AA958" s="140"/>
    </row>
    <row r="959" spans="1:27" ht="12.5">
      <c r="A959" s="140"/>
      <c r="B959" s="140"/>
      <c r="C959" s="140"/>
      <c r="D959" s="140"/>
      <c r="E959" s="140"/>
      <c r="F959" s="140"/>
      <c r="G959" s="140"/>
      <c r="H959" s="140"/>
      <c r="I959" s="140"/>
      <c r="J959" s="140"/>
      <c r="K959" s="140"/>
      <c r="L959" s="140"/>
      <c r="M959" s="140"/>
      <c r="N959" s="140"/>
      <c r="O959" s="140"/>
      <c r="P959" s="140"/>
      <c r="Q959" s="140"/>
      <c r="R959" s="140"/>
      <c r="S959" s="140"/>
      <c r="T959" s="140"/>
      <c r="U959" s="140"/>
      <c r="V959" s="140"/>
      <c r="W959" s="140"/>
      <c r="X959" s="140"/>
      <c r="Y959" s="140"/>
      <c r="Z959" s="140"/>
      <c r="AA959" s="140"/>
    </row>
    <row r="960" spans="1:27" ht="12.5">
      <c r="A960" s="140"/>
      <c r="B960" s="140"/>
      <c r="C960" s="140"/>
      <c r="D960" s="140"/>
      <c r="E960" s="140"/>
      <c r="F960" s="140"/>
      <c r="G960" s="140"/>
      <c r="H960" s="140"/>
      <c r="I960" s="140"/>
      <c r="J960" s="140"/>
      <c r="K960" s="140"/>
      <c r="L960" s="140"/>
      <c r="M960" s="140"/>
      <c r="N960" s="140"/>
      <c r="O960" s="140"/>
      <c r="P960" s="140"/>
      <c r="Q960" s="140"/>
      <c r="R960" s="140"/>
      <c r="S960" s="140"/>
      <c r="T960" s="140"/>
      <c r="U960" s="140"/>
      <c r="V960" s="140"/>
      <c r="W960" s="140"/>
      <c r="X960" s="140"/>
      <c r="Y960" s="140"/>
      <c r="Z960" s="140"/>
      <c r="AA960" s="140"/>
    </row>
    <row r="961" spans="1:27" ht="12.5">
      <c r="A961" s="140"/>
      <c r="B961" s="140"/>
      <c r="C961" s="140"/>
      <c r="D961" s="140"/>
      <c r="E961" s="140"/>
      <c r="F961" s="140"/>
      <c r="G961" s="140"/>
      <c r="H961" s="140"/>
      <c r="I961" s="140"/>
      <c r="J961" s="140"/>
      <c r="K961" s="140"/>
      <c r="L961" s="140"/>
      <c r="M961" s="140"/>
      <c r="N961" s="140"/>
      <c r="O961" s="140"/>
      <c r="P961" s="140"/>
      <c r="Q961" s="140"/>
      <c r="R961" s="140"/>
      <c r="S961" s="140"/>
      <c r="T961" s="140"/>
      <c r="U961" s="140"/>
      <c r="V961" s="140"/>
      <c r="W961" s="140"/>
      <c r="X961" s="140"/>
      <c r="Y961" s="140"/>
      <c r="Z961" s="140"/>
      <c r="AA961" s="140"/>
    </row>
    <row r="962" spans="1:27" ht="12.5">
      <c r="A962" s="140"/>
      <c r="B962" s="140"/>
      <c r="C962" s="140"/>
      <c r="D962" s="140"/>
      <c r="E962" s="140"/>
      <c r="F962" s="140"/>
      <c r="G962" s="140"/>
      <c r="H962" s="140"/>
      <c r="I962" s="140"/>
      <c r="J962" s="140"/>
      <c r="K962" s="140"/>
      <c r="L962" s="140"/>
      <c r="M962" s="140"/>
      <c r="N962" s="140"/>
      <c r="O962" s="140"/>
      <c r="P962" s="140"/>
      <c r="Q962" s="140"/>
      <c r="R962" s="140"/>
      <c r="S962" s="140"/>
      <c r="T962" s="140"/>
      <c r="U962" s="140"/>
      <c r="V962" s="140"/>
      <c r="W962" s="140"/>
      <c r="X962" s="140"/>
      <c r="Y962" s="140"/>
      <c r="Z962" s="140"/>
      <c r="AA962" s="140"/>
    </row>
    <row r="963" spans="1:27" ht="12.5">
      <c r="A963" s="140"/>
      <c r="B963" s="140"/>
      <c r="C963" s="140"/>
      <c r="D963" s="140"/>
      <c r="E963" s="140"/>
      <c r="F963" s="140"/>
      <c r="G963" s="140"/>
      <c r="H963" s="140"/>
      <c r="I963" s="140"/>
      <c r="J963" s="140"/>
      <c r="K963" s="140"/>
      <c r="L963" s="140"/>
      <c r="M963" s="140"/>
      <c r="N963" s="140"/>
      <c r="O963" s="140"/>
      <c r="P963" s="140"/>
      <c r="Q963" s="140"/>
      <c r="R963" s="140"/>
      <c r="S963" s="140"/>
      <c r="T963" s="140"/>
      <c r="U963" s="140"/>
      <c r="V963" s="140"/>
      <c r="W963" s="140"/>
      <c r="X963" s="140"/>
      <c r="Y963" s="140"/>
      <c r="Z963" s="140"/>
      <c r="AA963" s="140"/>
    </row>
    <row r="964" spans="1:27" ht="12.5">
      <c r="A964" s="140"/>
      <c r="B964" s="140"/>
      <c r="C964" s="140"/>
      <c r="D964" s="140"/>
      <c r="E964" s="140"/>
      <c r="F964" s="140"/>
      <c r="G964" s="140"/>
      <c r="H964" s="140"/>
      <c r="I964" s="140"/>
      <c r="J964" s="140"/>
      <c r="K964" s="140"/>
      <c r="L964" s="140"/>
      <c r="M964" s="140"/>
      <c r="N964" s="140"/>
      <c r="O964" s="140"/>
      <c r="P964" s="140"/>
      <c r="Q964" s="140"/>
      <c r="R964" s="140"/>
      <c r="S964" s="140"/>
      <c r="T964" s="140"/>
      <c r="U964" s="140"/>
      <c r="V964" s="140"/>
      <c r="W964" s="140"/>
      <c r="X964" s="140"/>
      <c r="Y964" s="140"/>
      <c r="Z964" s="140"/>
      <c r="AA964" s="140"/>
    </row>
    <row r="965" spans="1:27" ht="12.5">
      <c r="A965" s="140"/>
      <c r="B965" s="140"/>
      <c r="C965" s="140"/>
      <c r="D965" s="140"/>
      <c r="E965" s="140"/>
      <c r="F965" s="140"/>
      <c r="G965" s="140"/>
      <c r="H965" s="140"/>
      <c r="I965" s="140"/>
      <c r="J965" s="140"/>
      <c r="K965" s="140"/>
      <c r="L965" s="140"/>
      <c r="M965" s="140"/>
      <c r="N965" s="140"/>
      <c r="O965" s="140"/>
      <c r="P965" s="140"/>
      <c r="Q965" s="140"/>
      <c r="R965" s="140"/>
      <c r="S965" s="140"/>
      <c r="T965" s="140"/>
      <c r="U965" s="140"/>
      <c r="V965" s="140"/>
      <c r="W965" s="140"/>
      <c r="X965" s="140"/>
      <c r="Y965" s="140"/>
      <c r="Z965" s="140"/>
      <c r="AA965" s="140"/>
    </row>
    <row r="966" spans="1:27" ht="12.5">
      <c r="A966" s="140"/>
      <c r="B966" s="140"/>
      <c r="C966" s="140"/>
      <c r="D966" s="140"/>
      <c r="E966" s="140"/>
      <c r="F966" s="140"/>
      <c r="G966" s="140"/>
      <c r="H966" s="140"/>
      <c r="I966" s="140"/>
      <c r="J966" s="140"/>
      <c r="K966" s="140"/>
      <c r="L966" s="140"/>
      <c r="M966" s="140"/>
      <c r="N966" s="140"/>
      <c r="O966" s="140"/>
      <c r="P966" s="140"/>
      <c r="Q966" s="140"/>
      <c r="R966" s="140"/>
      <c r="S966" s="140"/>
      <c r="T966" s="140"/>
      <c r="U966" s="140"/>
      <c r="V966" s="140"/>
      <c r="W966" s="140"/>
      <c r="X966" s="140"/>
      <c r="Y966" s="140"/>
      <c r="Z966" s="140"/>
      <c r="AA966" s="140"/>
    </row>
    <row r="967" spans="1:27" ht="12.5">
      <c r="A967" s="140"/>
      <c r="B967" s="140"/>
      <c r="C967" s="140"/>
      <c r="D967" s="140"/>
      <c r="E967" s="140"/>
      <c r="F967" s="140"/>
      <c r="G967" s="140"/>
      <c r="H967" s="140"/>
      <c r="I967" s="140"/>
      <c r="J967" s="140"/>
      <c r="K967" s="140"/>
      <c r="L967" s="140"/>
      <c r="M967" s="140"/>
      <c r="N967" s="140"/>
      <c r="O967" s="140"/>
      <c r="P967" s="140"/>
      <c r="Q967" s="140"/>
      <c r="R967" s="140"/>
      <c r="S967" s="140"/>
      <c r="T967" s="140"/>
      <c r="U967" s="140"/>
      <c r="V967" s="140"/>
      <c r="W967" s="140"/>
      <c r="X967" s="140"/>
      <c r="Y967" s="140"/>
      <c r="Z967" s="140"/>
      <c r="AA967" s="140"/>
    </row>
    <row r="968" spans="1:27" ht="12.5">
      <c r="A968" s="140"/>
      <c r="B968" s="140"/>
      <c r="C968" s="140"/>
      <c r="D968" s="140"/>
      <c r="E968" s="140"/>
      <c r="F968" s="140"/>
      <c r="G968" s="140"/>
      <c r="H968" s="140"/>
      <c r="I968" s="140"/>
      <c r="J968" s="140"/>
      <c r="K968" s="140"/>
      <c r="L968" s="140"/>
      <c r="M968" s="140"/>
      <c r="N968" s="140"/>
      <c r="O968" s="140"/>
      <c r="P968" s="140"/>
      <c r="Q968" s="140"/>
      <c r="R968" s="140"/>
      <c r="S968" s="140"/>
      <c r="T968" s="140"/>
      <c r="U968" s="140"/>
      <c r="V968" s="140"/>
      <c r="W968" s="140"/>
      <c r="X968" s="140"/>
      <c r="Y968" s="140"/>
      <c r="Z968" s="140"/>
      <c r="AA968" s="140"/>
    </row>
    <row r="969" spans="1:27" ht="12.5">
      <c r="A969" s="140"/>
      <c r="B969" s="140"/>
      <c r="C969" s="140"/>
      <c r="D969" s="140"/>
      <c r="E969" s="140"/>
      <c r="F969" s="140"/>
      <c r="G969" s="140"/>
      <c r="H969" s="140"/>
      <c r="I969" s="140"/>
      <c r="J969" s="140"/>
      <c r="K969" s="140"/>
      <c r="L969" s="140"/>
      <c r="M969" s="140"/>
      <c r="N969" s="140"/>
      <c r="O969" s="140"/>
      <c r="P969" s="140"/>
      <c r="Q969" s="140"/>
      <c r="R969" s="140"/>
      <c r="S969" s="140"/>
      <c r="T969" s="140"/>
      <c r="U969" s="140"/>
      <c r="V969" s="140"/>
      <c r="W969" s="140"/>
      <c r="X969" s="140"/>
      <c r="Y969" s="140"/>
      <c r="Z969" s="140"/>
      <c r="AA969" s="140"/>
    </row>
    <row r="970" spans="1:27" ht="12.5">
      <c r="A970" s="140"/>
      <c r="B970" s="140"/>
      <c r="C970" s="140"/>
      <c r="D970" s="140"/>
      <c r="E970" s="140"/>
      <c r="F970" s="140"/>
      <c r="G970" s="140"/>
      <c r="H970" s="140"/>
      <c r="I970" s="140"/>
      <c r="J970" s="140"/>
      <c r="K970" s="140"/>
      <c r="L970" s="140"/>
      <c r="M970" s="140"/>
      <c r="N970" s="140"/>
      <c r="O970" s="140"/>
      <c r="P970" s="140"/>
      <c r="Q970" s="140"/>
      <c r="R970" s="140"/>
      <c r="S970" s="140"/>
      <c r="T970" s="140"/>
      <c r="U970" s="140"/>
      <c r="V970" s="140"/>
      <c r="W970" s="140"/>
      <c r="X970" s="140"/>
      <c r="Y970" s="140"/>
      <c r="Z970" s="140"/>
      <c r="AA970" s="140"/>
    </row>
    <row r="971" spans="1:27" ht="12.5">
      <c r="A971" s="140"/>
      <c r="B971" s="140"/>
      <c r="C971" s="140"/>
      <c r="D971" s="140"/>
      <c r="E971" s="140"/>
      <c r="F971" s="140"/>
      <c r="G971" s="140"/>
      <c r="H971" s="140"/>
      <c r="I971" s="140"/>
      <c r="J971" s="140"/>
      <c r="K971" s="140"/>
      <c r="L971" s="140"/>
      <c r="M971" s="140"/>
      <c r="N971" s="140"/>
      <c r="O971" s="140"/>
      <c r="P971" s="140"/>
      <c r="Q971" s="140"/>
      <c r="R971" s="140"/>
      <c r="S971" s="140"/>
      <c r="T971" s="140"/>
      <c r="U971" s="140"/>
      <c r="V971" s="140"/>
      <c r="W971" s="140"/>
      <c r="X971" s="140"/>
      <c r="Y971" s="140"/>
      <c r="Z971" s="140"/>
      <c r="AA971" s="140"/>
    </row>
    <row r="972" spans="1:27" ht="12.5">
      <c r="A972" s="140"/>
      <c r="B972" s="140"/>
      <c r="C972" s="140"/>
      <c r="D972" s="140"/>
      <c r="E972" s="140"/>
      <c r="F972" s="140"/>
      <c r="G972" s="140"/>
      <c r="H972" s="140"/>
      <c r="I972" s="140"/>
      <c r="J972" s="140"/>
      <c r="K972" s="140"/>
      <c r="L972" s="140"/>
      <c r="M972" s="140"/>
      <c r="N972" s="140"/>
      <c r="O972" s="140"/>
      <c r="P972" s="140"/>
      <c r="Q972" s="140"/>
      <c r="R972" s="140"/>
      <c r="S972" s="140"/>
      <c r="T972" s="140"/>
      <c r="U972" s="140"/>
      <c r="V972" s="140"/>
      <c r="W972" s="140"/>
      <c r="X972" s="140"/>
      <c r="Y972" s="140"/>
      <c r="Z972" s="140"/>
      <c r="AA972" s="140"/>
    </row>
    <row r="973" spans="1:27" ht="12.5">
      <c r="A973" s="140"/>
      <c r="B973" s="140"/>
      <c r="C973" s="140"/>
      <c r="D973" s="140"/>
      <c r="E973" s="140"/>
      <c r="F973" s="140"/>
      <c r="G973" s="140"/>
      <c r="H973" s="140"/>
      <c r="I973" s="140"/>
      <c r="J973" s="140"/>
      <c r="K973" s="140"/>
      <c r="L973" s="140"/>
      <c r="M973" s="140"/>
      <c r="N973" s="140"/>
      <c r="O973" s="140"/>
      <c r="P973" s="140"/>
      <c r="Q973" s="140"/>
      <c r="R973" s="140"/>
      <c r="S973" s="140"/>
      <c r="T973" s="140"/>
      <c r="U973" s="140"/>
      <c r="V973" s="140"/>
      <c r="W973" s="140"/>
      <c r="X973" s="140"/>
      <c r="Y973" s="140"/>
      <c r="Z973" s="140"/>
      <c r="AA973" s="140"/>
    </row>
    <row r="974" spans="1:27" ht="12.5">
      <c r="A974" s="140"/>
      <c r="B974" s="140"/>
      <c r="C974" s="140"/>
      <c r="D974" s="140"/>
      <c r="E974" s="140"/>
      <c r="F974" s="140"/>
      <c r="G974" s="140"/>
      <c r="H974" s="140"/>
      <c r="I974" s="140"/>
      <c r="J974" s="140"/>
      <c r="K974" s="140"/>
      <c r="L974" s="140"/>
      <c r="M974" s="140"/>
      <c r="N974" s="140"/>
      <c r="O974" s="140"/>
      <c r="P974" s="140"/>
      <c r="Q974" s="140"/>
      <c r="R974" s="140"/>
      <c r="S974" s="140"/>
      <c r="T974" s="140"/>
      <c r="U974" s="140"/>
      <c r="V974" s="140"/>
      <c r="W974" s="140"/>
      <c r="X974" s="140"/>
      <c r="Y974" s="140"/>
      <c r="Z974" s="140"/>
      <c r="AA974" s="140"/>
    </row>
    <row r="975" spans="1:27" ht="12.5">
      <c r="A975" s="140"/>
      <c r="B975" s="140"/>
      <c r="C975" s="140"/>
      <c r="D975" s="140"/>
      <c r="E975" s="140"/>
      <c r="F975" s="140"/>
      <c r="G975" s="140"/>
      <c r="H975" s="140"/>
      <c r="I975" s="140"/>
      <c r="J975" s="140"/>
      <c r="K975" s="140"/>
      <c r="L975" s="140"/>
      <c r="M975" s="140"/>
      <c r="N975" s="140"/>
      <c r="O975" s="140"/>
      <c r="P975" s="140"/>
      <c r="Q975" s="140"/>
      <c r="R975" s="140"/>
      <c r="S975" s="140"/>
      <c r="T975" s="140"/>
      <c r="U975" s="140"/>
      <c r="V975" s="140"/>
      <c r="W975" s="140"/>
      <c r="X975" s="140"/>
      <c r="Y975" s="140"/>
      <c r="Z975" s="140"/>
      <c r="AA975" s="140"/>
    </row>
    <row r="976" spans="1:27" ht="12.5">
      <c r="A976" s="140"/>
      <c r="B976" s="140"/>
      <c r="C976" s="140"/>
      <c r="D976" s="140"/>
      <c r="E976" s="140"/>
      <c r="F976" s="140"/>
      <c r="G976" s="140"/>
      <c r="H976" s="140"/>
      <c r="I976" s="140"/>
      <c r="J976" s="140"/>
      <c r="K976" s="140"/>
      <c r="L976" s="140"/>
      <c r="M976" s="140"/>
      <c r="N976" s="140"/>
      <c r="O976" s="140"/>
      <c r="P976" s="140"/>
      <c r="Q976" s="140"/>
      <c r="R976" s="140"/>
      <c r="S976" s="140"/>
      <c r="T976" s="140"/>
      <c r="U976" s="140"/>
      <c r="V976" s="140"/>
      <c r="W976" s="140"/>
      <c r="X976" s="140"/>
      <c r="Y976" s="140"/>
      <c r="Z976" s="140"/>
      <c r="AA976" s="140"/>
    </row>
    <row r="977" spans="1:27" ht="12.5">
      <c r="A977" s="140"/>
      <c r="B977" s="140"/>
      <c r="C977" s="140"/>
      <c r="D977" s="140"/>
      <c r="E977" s="140"/>
      <c r="F977" s="140"/>
      <c r="G977" s="140"/>
      <c r="H977" s="140"/>
      <c r="I977" s="140"/>
      <c r="J977" s="140"/>
      <c r="K977" s="140"/>
      <c r="L977" s="140"/>
      <c r="M977" s="140"/>
      <c r="N977" s="140"/>
      <c r="O977" s="140"/>
      <c r="P977" s="140"/>
      <c r="Q977" s="140"/>
      <c r="R977" s="140"/>
      <c r="S977" s="140"/>
      <c r="T977" s="140"/>
      <c r="U977" s="140"/>
      <c r="V977" s="140"/>
      <c r="W977" s="140"/>
      <c r="X977" s="140"/>
      <c r="Y977" s="140"/>
      <c r="Z977" s="140"/>
      <c r="AA977" s="140"/>
    </row>
    <row r="978" spans="1:27" ht="12.5">
      <c r="A978" s="140"/>
      <c r="B978" s="140"/>
      <c r="C978" s="140"/>
      <c r="D978" s="140"/>
      <c r="E978" s="140"/>
      <c r="F978" s="140"/>
      <c r="G978" s="140"/>
      <c r="H978" s="140"/>
      <c r="I978" s="140"/>
      <c r="J978" s="140"/>
      <c r="K978" s="140"/>
      <c r="L978" s="140"/>
      <c r="M978" s="140"/>
      <c r="N978" s="140"/>
      <c r="O978" s="140"/>
      <c r="P978" s="140"/>
      <c r="Q978" s="140"/>
      <c r="R978" s="140"/>
      <c r="S978" s="140"/>
      <c r="T978" s="140"/>
      <c r="U978" s="140"/>
      <c r="V978" s="140"/>
      <c r="W978" s="140"/>
      <c r="X978" s="140"/>
      <c r="Y978" s="140"/>
      <c r="Z978" s="140"/>
      <c r="AA978" s="140"/>
    </row>
    <row r="979" spans="1:27" ht="12.5">
      <c r="A979" s="140"/>
      <c r="B979" s="140"/>
      <c r="C979" s="140"/>
      <c r="D979" s="140"/>
      <c r="E979" s="140"/>
      <c r="F979" s="140"/>
      <c r="G979" s="140"/>
      <c r="H979" s="140"/>
      <c r="I979" s="140"/>
      <c r="J979" s="140"/>
      <c r="K979" s="140"/>
      <c r="L979" s="140"/>
      <c r="M979" s="140"/>
      <c r="N979" s="140"/>
      <c r="O979" s="140"/>
      <c r="P979" s="140"/>
      <c r="Q979" s="140"/>
      <c r="R979" s="140"/>
      <c r="S979" s="140"/>
      <c r="T979" s="140"/>
      <c r="U979" s="140"/>
      <c r="V979" s="140"/>
      <c r="W979" s="140"/>
      <c r="X979" s="140"/>
      <c r="Y979" s="140"/>
      <c r="Z979" s="140"/>
      <c r="AA979" s="140"/>
    </row>
    <row r="980" spans="1:27" ht="12.5">
      <c r="A980" s="140"/>
      <c r="B980" s="140"/>
      <c r="C980" s="140"/>
      <c r="D980" s="140"/>
      <c r="E980" s="140"/>
      <c r="F980" s="140"/>
      <c r="G980" s="140"/>
      <c r="H980" s="140"/>
      <c r="I980" s="140"/>
      <c r="J980" s="140"/>
      <c r="K980" s="140"/>
      <c r="L980" s="140"/>
      <c r="M980" s="140"/>
      <c r="N980" s="140"/>
      <c r="O980" s="140"/>
      <c r="P980" s="140"/>
      <c r="Q980" s="140"/>
      <c r="R980" s="140"/>
      <c r="S980" s="140"/>
      <c r="T980" s="140"/>
      <c r="U980" s="140"/>
      <c r="V980" s="140"/>
      <c r="W980" s="140"/>
      <c r="X980" s="140"/>
      <c r="Y980" s="140"/>
      <c r="Z980" s="140"/>
      <c r="AA980" s="140"/>
    </row>
    <row r="981" spans="1:27" ht="12.5">
      <c r="A981" s="140"/>
      <c r="B981" s="140"/>
      <c r="C981" s="140"/>
      <c r="D981" s="140"/>
      <c r="E981" s="140"/>
      <c r="F981" s="140"/>
      <c r="G981" s="140"/>
      <c r="H981" s="140"/>
      <c r="I981" s="140"/>
      <c r="J981" s="140"/>
      <c r="K981" s="140"/>
      <c r="L981" s="140"/>
      <c r="M981" s="140"/>
      <c r="N981" s="140"/>
      <c r="O981" s="140"/>
      <c r="P981" s="140"/>
      <c r="Q981" s="140"/>
      <c r="R981" s="140"/>
      <c r="S981" s="140"/>
      <c r="T981" s="140"/>
      <c r="U981" s="140"/>
      <c r="V981" s="140"/>
      <c r="W981" s="140"/>
      <c r="X981" s="140"/>
      <c r="Y981" s="140"/>
      <c r="Z981" s="140"/>
      <c r="AA981" s="140"/>
    </row>
    <row r="982" spans="1:27" ht="12.5">
      <c r="A982" s="140"/>
      <c r="B982" s="140"/>
      <c r="C982" s="140"/>
      <c r="D982" s="140"/>
      <c r="E982" s="140"/>
      <c r="F982" s="140"/>
      <c r="G982" s="140"/>
      <c r="H982" s="140"/>
      <c r="I982" s="140"/>
      <c r="J982" s="140"/>
      <c r="K982" s="140"/>
      <c r="L982" s="140"/>
      <c r="M982" s="140"/>
      <c r="N982" s="140"/>
      <c r="O982" s="140"/>
      <c r="P982" s="140"/>
      <c r="Q982" s="140"/>
      <c r="R982" s="140"/>
      <c r="S982" s="140"/>
      <c r="T982" s="140"/>
      <c r="U982" s="140"/>
      <c r="V982" s="140"/>
      <c r="W982" s="140"/>
      <c r="X982" s="140"/>
      <c r="Y982" s="140"/>
      <c r="Z982" s="140"/>
      <c r="AA982" s="140"/>
    </row>
    <row r="983" spans="1:27" ht="12.5">
      <c r="A983" s="140"/>
      <c r="B983" s="140"/>
      <c r="C983" s="140"/>
      <c r="D983" s="140"/>
      <c r="E983" s="140"/>
      <c r="F983" s="140"/>
      <c r="G983" s="140"/>
      <c r="H983" s="140"/>
      <c r="I983" s="140"/>
      <c r="J983" s="140"/>
      <c r="K983" s="140"/>
      <c r="L983" s="140"/>
      <c r="M983" s="140"/>
      <c r="N983" s="140"/>
      <c r="O983" s="140"/>
      <c r="P983" s="140"/>
      <c r="Q983" s="140"/>
      <c r="R983" s="140"/>
      <c r="S983" s="140"/>
      <c r="T983" s="140"/>
      <c r="U983" s="140"/>
      <c r="V983" s="140"/>
      <c r="W983" s="140"/>
      <c r="X983" s="140"/>
      <c r="Y983" s="140"/>
      <c r="Z983" s="140"/>
      <c r="AA983" s="140"/>
    </row>
    <row r="984" spans="1:27" ht="12.5">
      <c r="A984" s="140"/>
      <c r="B984" s="140"/>
      <c r="C984" s="140"/>
      <c r="D984" s="140"/>
      <c r="E984" s="140"/>
      <c r="F984" s="140"/>
      <c r="G984" s="140"/>
      <c r="H984" s="140"/>
      <c r="I984" s="140"/>
      <c r="J984" s="140"/>
      <c r="K984" s="140"/>
      <c r="L984" s="140"/>
      <c r="M984" s="140"/>
      <c r="N984" s="140"/>
      <c r="O984" s="140"/>
      <c r="P984" s="140"/>
      <c r="Q984" s="140"/>
      <c r="R984" s="140"/>
      <c r="S984" s="140"/>
      <c r="T984" s="140"/>
      <c r="U984" s="140"/>
      <c r="V984" s="140"/>
      <c r="W984" s="140"/>
      <c r="X984" s="140"/>
      <c r="Y984" s="140"/>
      <c r="Z984" s="140"/>
      <c r="AA984" s="140"/>
    </row>
    <row r="985" spans="1:27" ht="12.5">
      <c r="A985" s="140"/>
      <c r="B985" s="140"/>
      <c r="C985" s="140"/>
      <c r="D985" s="140"/>
      <c r="E985" s="140"/>
      <c r="F985" s="140"/>
      <c r="G985" s="140"/>
      <c r="H985" s="140"/>
      <c r="I985" s="140"/>
      <c r="J985" s="140"/>
      <c r="K985" s="140"/>
      <c r="L985" s="140"/>
      <c r="M985" s="140"/>
      <c r="N985" s="140"/>
      <c r="O985" s="140"/>
      <c r="P985" s="140"/>
      <c r="Q985" s="140"/>
      <c r="R985" s="140"/>
      <c r="S985" s="140"/>
      <c r="T985" s="140"/>
      <c r="U985" s="140"/>
      <c r="V985" s="140"/>
      <c r="W985" s="140"/>
      <c r="X985" s="140"/>
      <c r="Y985" s="140"/>
      <c r="Z985" s="140"/>
      <c r="AA985" s="140"/>
    </row>
    <row r="986" spans="1:27" ht="12.5">
      <c r="A986" s="140"/>
      <c r="B986" s="140"/>
      <c r="C986" s="140"/>
      <c r="D986" s="140"/>
      <c r="E986" s="140"/>
      <c r="F986" s="140"/>
      <c r="G986" s="140"/>
      <c r="H986" s="140"/>
      <c r="I986" s="140"/>
      <c r="J986" s="140"/>
      <c r="K986" s="140"/>
      <c r="L986" s="140"/>
      <c r="M986" s="140"/>
      <c r="N986" s="140"/>
      <c r="O986" s="140"/>
      <c r="P986" s="140"/>
      <c r="Q986" s="140"/>
      <c r="R986" s="140"/>
      <c r="S986" s="140"/>
      <c r="T986" s="140"/>
      <c r="U986" s="140"/>
      <c r="V986" s="140"/>
      <c r="W986" s="140"/>
      <c r="X986" s="140"/>
      <c r="Y986" s="140"/>
      <c r="Z986" s="140"/>
      <c r="AA986" s="140"/>
    </row>
    <row r="987" spans="1:27" ht="12.5">
      <c r="A987" s="140"/>
      <c r="B987" s="140"/>
      <c r="C987" s="140"/>
      <c r="D987" s="140"/>
      <c r="E987" s="140"/>
      <c r="F987" s="140"/>
      <c r="G987" s="140"/>
      <c r="H987" s="140"/>
      <c r="I987" s="140"/>
      <c r="J987" s="140"/>
      <c r="K987" s="140"/>
      <c r="L987" s="140"/>
      <c r="M987" s="140"/>
      <c r="N987" s="140"/>
      <c r="O987" s="140"/>
      <c r="P987" s="140"/>
      <c r="Q987" s="140"/>
      <c r="R987" s="140"/>
      <c r="S987" s="140"/>
      <c r="T987" s="140"/>
      <c r="U987" s="140"/>
      <c r="V987" s="140"/>
      <c r="W987" s="140"/>
      <c r="X987" s="140"/>
      <c r="Y987" s="140"/>
      <c r="Z987" s="140"/>
      <c r="AA987" s="140"/>
    </row>
    <row r="988" spans="1:27" ht="12.5">
      <c r="A988" s="140"/>
      <c r="B988" s="140"/>
      <c r="C988" s="140"/>
      <c r="D988" s="140"/>
      <c r="E988" s="140"/>
      <c r="F988" s="140"/>
      <c r="G988" s="140"/>
      <c r="H988" s="140"/>
      <c r="I988" s="140"/>
      <c r="J988" s="140"/>
      <c r="K988" s="140"/>
      <c r="L988" s="140"/>
      <c r="M988" s="140"/>
      <c r="N988" s="140"/>
      <c r="O988" s="140"/>
      <c r="P988" s="140"/>
      <c r="Q988" s="140"/>
      <c r="R988" s="140"/>
      <c r="S988" s="140"/>
      <c r="T988" s="140"/>
      <c r="U988" s="140"/>
      <c r="V988" s="140"/>
      <c r="W988" s="140"/>
      <c r="X988" s="140"/>
      <c r="Y988" s="140"/>
      <c r="Z988" s="140"/>
      <c r="AA988" s="140"/>
    </row>
    <row r="989" spans="1:27" ht="12.5">
      <c r="A989" s="140"/>
      <c r="B989" s="140"/>
      <c r="C989" s="140"/>
      <c r="D989" s="140"/>
      <c r="E989" s="140"/>
      <c r="F989" s="140"/>
      <c r="G989" s="140"/>
      <c r="H989" s="140"/>
      <c r="I989" s="140"/>
      <c r="J989" s="140"/>
      <c r="K989" s="140"/>
      <c r="L989" s="140"/>
      <c r="M989" s="140"/>
      <c r="N989" s="140"/>
      <c r="O989" s="140"/>
      <c r="P989" s="140"/>
      <c r="Q989" s="140"/>
      <c r="R989" s="140"/>
      <c r="S989" s="140"/>
      <c r="T989" s="140"/>
      <c r="U989" s="140"/>
      <c r="V989" s="140"/>
      <c r="W989" s="140"/>
      <c r="X989" s="140"/>
      <c r="Y989" s="140"/>
      <c r="Z989" s="140"/>
      <c r="AA989" s="140"/>
    </row>
    <row r="990" spans="1:27" ht="12.5">
      <c r="A990" s="140"/>
      <c r="B990" s="140"/>
      <c r="C990" s="140"/>
      <c r="D990" s="140"/>
      <c r="E990" s="140"/>
      <c r="F990" s="140"/>
      <c r="G990" s="140"/>
      <c r="H990" s="140"/>
      <c r="I990" s="140"/>
      <c r="J990" s="140"/>
      <c r="K990" s="140"/>
      <c r="L990" s="140"/>
      <c r="M990" s="140"/>
      <c r="N990" s="140"/>
      <c r="O990" s="140"/>
      <c r="P990" s="140"/>
      <c r="Q990" s="140"/>
      <c r="R990" s="140"/>
      <c r="S990" s="140"/>
      <c r="T990" s="140"/>
      <c r="U990" s="140"/>
      <c r="V990" s="140"/>
      <c r="W990" s="140"/>
      <c r="X990" s="140"/>
      <c r="Y990" s="140"/>
      <c r="Z990" s="140"/>
      <c r="AA990" s="140"/>
    </row>
    <row r="991" spans="1:27" ht="12.5">
      <c r="A991" s="140"/>
      <c r="B991" s="140"/>
      <c r="C991" s="140"/>
      <c r="D991" s="140"/>
      <c r="E991" s="140"/>
      <c r="F991" s="140"/>
      <c r="G991" s="140"/>
      <c r="H991" s="140"/>
      <c r="I991" s="140"/>
      <c r="J991" s="140"/>
      <c r="K991" s="140"/>
      <c r="L991" s="140"/>
      <c r="M991" s="140"/>
      <c r="N991" s="140"/>
      <c r="O991" s="140"/>
      <c r="P991" s="140"/>
      <c r="Q991" s="140"/>
      <c r="R991" s="140"/>
      <c r="S991" s="140"/>
      <c r="T991" s="140"/>
      <c r="U991" s="140"/>
      <c r="V991" s="140"/>
      <c r="W991" s="140"/>
      <c r="X991" s="140"/>
      <c r="Y991" s="140"/>
      <c r="Z991" s="140"/>
      <c r="AA991" s="140"/>
    </row>
    <row r="992" spans="1:27" ht="12.5">
      <c r="A992" s="140"/>
      <c r="B992" s="140"/>
      <c r="C992" s="140"/>
      <c r="D992" s="140"/>
      <c r="E992" s="140"/>
      <c r="F992" s="140"/>
      <c r="G992" s="140"/>
      <c r="H992" s="140"/>
      <c r="I992" s="140"/>
      <c r="J992" s="140"/>
      <c r="K992" s="140"/>
      <c r="L992" s="140"/>
      <c r="M992" s="140"/>
      <c r="N992" s="140"/>
      <c r="O992" s="140"/>
      <c r="P992" s="140"/>
      <c r="Q992" s="140"/>
      <c r="R992" s="140"/>
      <c r="S992" s="140"/>
      <c r="T992" s="140"/>
      <c r="U992" s="140"/>
      <c r="V992" s="140"/>
      <c r="W992" s="140"/>
      <c r="X992" s="140"/>
      <c r="Y992" s="140"/>
      <c r="Z992" s="140"/>
      <c r="AA992" s="140"/>
    </row>
    <row r="993" spans="1:27" ht="12.5">
      <c r="A993" s="140"/>
      <c r="B993" s="140"/>
      <c r="C993" s="140"/>
      <c r="D993" s="140"/>
      <c r="E993" s="140"/>
      <c r="F993" s="140"/>
      <c r="G993" s="140"/>
      <c r="H993" s="140"/>
      <c r="I993" s="140"/>
      <c r="J993" s="140"/>
      <c r="K993" s="140"/>
      <c r="L993" s="140"/>
      <c r="M993" s="140"/>
      <c r="N993" s="140"/>
      <c r="O993" s="140"/>
      <c r="P993" s="140"/>
      <c r="Q993" s="140"/>
      <c r="R993" s="140"/>
      <c r="S993" s="140"/>
      <c r="T993" s="140"/>
      <c r="U993" s="140"/>
      <c r="V993" s="140"/>
      <c r="W993" s="140"/>
      <c r="X993" s="140"/>
      <c r="Y993" s="140"/>
      <c r="Z993" s="140"/>
      <c r="AA993" s="140"/>
    </row>
    <row r="994" spans="1:27" ht="12.5">
      <c r="A994" s="140"/>
      <c r="B994" s="140"/>
      <c r="C994" s="140"/>
      <c r="D994" s="140"/>
      <c r="E994" s="140"/>
      <c r="F994" s="140"/>
      <c r="G994" s="140"/>
      <c r="H994" s="140"/>
      <c r="I994" s="140"/>
      <c r="J994" s="140"/>
      <c r="K994" s="140"/>
      <c r="L994" s="140"/>
      <c r="M994" s="140"/>
      <c r="N994" s="140"/>
      <c r="O994" s="140"/>
      <c r="P994" s="140"/>
      <c r="Q994" s="140"/>
      <c r="R994" s="140"/>
      <c r="S994" s="140"/>
      <c r="T994" s="140"/>
      <c r="U994" s="140"/>
      <c r="V994" s="140"/>
      <c r="W994" s="140"/>
      <c r="X994" s="140"/>
      <c r="Y994" s="140"/>
      <c r="Z994" s="140"/>
      <c r="AA994" s="140"/>
    </row>
    <row r="995" spans="1:27" ht="12.5">
      <c r="A995" s="140"/>
      <c r="B995" s="140"/>
      <c r="C995" s="140"/>
      <c r="D995" s="140"/>
      <c r="E995" s="140"/>
      <c r="F995" s="140"/>
      <c r="G995" s="140"/>
      <c r="H995" s="140"/>
      <c r="I995" s="140"/>
      <c r="J995" s="140"/>
      <c r="K995" s="140"/>
      <c r="L995" s="140"/>
      <c r="M995" s="140"/>
      <c r="N995" s="140"/>
      <c r="O995" s="140"/>
      <c r="P995" s="140"/>
      <c r="Q995" s="140"/>
      <c r="R995" s="140"/>
      <c r="S995" s="140"/>
      <c r="T995" s="140"/>
      <c r="U995" s="140"/>
      <c r="V995" s="140"/>
      <c r="W995" s="140"/>
      <c r="X995" s="140"/>
      <c r="Y995" s="140"/>
      <c r="Z995" s="140"/>
      <c r="AA995" s="140"/>
    </row>
    <row r="996" spans="1:27" ht="12.5">
      <c r="A996" s="140"/>
      <c r="B996" s="140"/>
      <c r="C996" s="140"/>
      <c r="D996" s="140"/>
      <c r="E996" s="140"/>
      <c r="F996" s="140"/>
      <c r="G996" s="140"/>
      <c r="H996" s="140"/>
      <c r="I996" s="140"/>
      <c r="J996" s="140"/>
      <c r="K996" s="140"/>
      <c r="L996" s="140"/>
      <c r="M996" s="140"/>
      <c r="N996" s="140"/>
      <c r="O996" s="140"/>
      <c r="P996" s="140"/>
      <c r="Q996" s="140"/>
      <c r="R996" s="140"/>
      <c r="S996" s="140"/>
      <c r="T996" s="140"/>
      <c r="U996" s="140"/>
      <c r="V996" s="140"/>
      <c r="W996" s="140"/>
      <c r="X996" s="140"/>
      <c r="Y996" s="140"/>
      <c r="Z996" s="140"/>
      <c r="AA996" s="140"/>
    </row>
    <row r="997" spans="1:27" ht="12.5">
      <c r="A997" s="140"/>
      <c r="B997" s="140"/>
      <c r="C997" s="140"/>
      <c r="D997" s="140"/>
      <c r="E997" s="140"/>
      <c r="F997" s="140"/>
      <c r="G997" s="140"/>
      <c r="H997" s="140"/>
      <c r="I997" s="140"/>
      <c r="J997" s="140"/>
      <c r="K997" s="140"/>
      <c r="L997" s="140"/>
      <c r="M997" s="140"/>
      <c r="N997" s="140"/>
      <c r="O997" s="140"/>
      <c r="P997" s="140"/>
      <c r="Q997" s="140"/>
      <c r="R997" s="140"/>
      <c r="S997" s="140"/>
      <c r="T997" s="140"/>
      <c r="U997" s="140"/>
      <c r="V997" s="140"/>
      <c r="W997" s="140"/>
      <c r="X997" s="140"/>
      <c r="Y997" s="140"/>
      <c r="Z997" s="140"/>
      <c r="AA997" s="140"/>
    </row>
    <row r="998" spans="1:27" ht="12.5">
      <c r="A998" s="140"/>
      <c r="B998" s="140"/>
      <c r="C998" s="140"/>
      <c r="D998" s="140"/>
      <c r="E998" s="140"/>
      <c r="F998" s="140"/>
      <c r="G998" s="140"/>
      <c r="H998" s="140"/>
      <c r="I998" s="140"/>
      <c r="J998" s="140"/>
      <c r="K998" s="140"/>
      <c r="L998" s="140"/>
      <c r="M998" s="140"/>
      <c r="N998" s="140"/>
      <c r="O998" s="140"/>
      <c r="P998" s="140"/>
      <c r="Q998" s="140"/>
      <c r="R998" s="140"/>
      <c r="S998" s="140"/>
      <c r="T998" s="140"/>
      <c r="U998" s="140"/>
      <c r="V998" s="140"/>
      <c r="W998" s="140"/>
      <c r="X998" s="140"/>
      <c r="Y998" s="140"/>
      <c r="Z998" s="140"/>
      <c r="AA998" s="140"/>
    </row>
    <row r="999" spans="1:27" ht="12.5">
      <c r="A999" s="140"/>
      <c r="B999" s="140"/>
      <c r="C999" s="140"/>
      <c r="D999" s="140"/>
      <c r="E999" s="140"/>
      <c r="F999" s="140"/>
      <c r="G999" s="140"/>
      <c r="H999" s="140"/>
      <c r="I999" s="140"/>
      <c r="J999" s="140"/>
      <c r="K999" s="140"/>
      <c r="L999" s="140"/>
      <c r="M999" s="140"/>
      <c r="N999" s="140"/>
      <c r="O999" s="140"/>
      <c r="P999" s="140"/>
      <c r="Q999" s="140"/>
      <c r="R999" s="140"/>
      <c r="S999" s="140"/>
      <c r="T999" s="140"/>
      <c r="U999" s="140"/>
      <c r="V999" s="140"/>
      <c r="W999" s="140"/>
      <c r="X999" s="140"/>
      <c r="Y999" s="140"/>
      <c r="Z999" s="140"/>
      <c r="AA999" s="140"/>
    </row>
    <row r="1000" spans="1:27" ht="12.5">
      <c r="A1000" s="140"/>
      <c r="B1000" s="140"/>
      <c r="C1000" s="140"/>
      <c r="D1000" s="140"/>
      <c r="E1000" s="140"/>
      <c r="F1000" s="140"/>
      <c r="G1000" s="140"/>
      <c r="H1000" s="140"/>
      <c r="I1000" s="140"/>
      <c r="J1000" s="140"/>
      <c r="K1000" s="140"/>
      <c r="L1000" s="140"/>
      <c r="M1000" s="140"/>
      <c r="N1000" s="140"/>
      <c r="O1000" s="140"/>
      <c r="P1000" s="140"/>
      <c r="Q1000" s="140"/>
      <c r="R1000" s="140"/>
      <c r="S1000" s="140"/>
      <c r="T1000" s="140"/>
      <c r="U1000" s="140"/>
      <c r="V1000" s="140"/>
      <c r="W1000" s="140"/>
      <c r="X1000" s="140"/>
      <c r="Y1000" s="140"/>
      <c r="Z1000" s="140"/>
      <c r="AA1000" s="140"/>
    </row>
    <row r="1001" spans="1:27" ht="12.5">
      <c r="A1001" s="140"/>
      <c r="B1001" s="140"/>
      <c r="C1001" s="140"/>
      <c r="D1001" s="140"/>
      <c r="E1001" s="140"/>
      <c r="F1001" s="140"/>
      <c r="G1001" s="140"/>
      <c r="H1001" s="140"/>
      <c r="I1001" s="140"/>
      <c r="J1001" s="140"/>
      <c r="K1001" s="140"/>
      <c r="L1001" s="140"/>
      <c r="M1001" s="140"/>
      <c r="N1001" s="140"/>
      <c r="O1001" s="140"/>
      <c r="P1001" s="140"/>
      <c r="Q1001" s="140"/>
      <c r="R1001" s="140"/>
      <c r="S1001" s="140"/>
      <c r="T1001" s="140"/>
      <c r="U1001" s="140"/>
      <c r="V1001" s="140"/>
      <c r="W1001" s="140"/>
      <c r="X1001" s="140"/>
      <c r="Y1001" s="140"/>
      <c r="Z1001" s="140"/>
      <c r="AA1001" s="140"/>
    </row>
    <row r="1002" spans="1:27" ht="12.5">
      <c r="A1002" s="140"/>
      <c r="B1002" s="140"/>
      <c r="C1002" s="140"/>
      <c r="D1002" s="140"/>
      <c r="E1002" s="140"/>
      <c r="F1002" s="140"/>
      <c r="G1002" s="140"/>
      <c r="H1002" s="140"/>
      <c r="I1002" s="140"/>
      <c r="J1002" s="140"/>
      <c r="K1002" s="140"/>
      <c r="L1002" s="140"/>
      <c r="M1002" s="140"/>
      <c r="N1002" s="140"/>
      <c r="O1002" s="140"/>
      <c r="P1002" s="140"/>
      <c r="Q1002" s="140"/>
      <c r="R1002" s="140"/>
      <c r="S1002" s="140"/>
      <c r="T1002" s="140"/>
      <c r="U1002" s="140"/>
      <c r="V1002" s="140"/>
      <c r="W1002" s="140"/>
      <c r="X1002" s="140"/>
      <c r="Y1002" s="140"/>
      <c r="Z1002" s="140"/>
      <c r="AA1002" s="140"/>
    </row>
    <row r="1003" spans="1:27" ht="12.5">
      <c r="A1003" s="140"/>
      <c r="B1003" s="140"/>
      <c r="C1003" s="140"/>
      <c r="D1003" s="140"/>
      <c r="E1003" s="140"/>
      <c r="F1003" s="140"/>
      <c r="G1003" s="140"/>
      <c r="H1003" s="140"/>
      <c r="I1003" s="140"/>
      <c r="J1003" s="140"/>
      <c r="K1003" s="140"/>
      <c r="L1003" s="140"/>
      <c r="M1003" s="140"/>
      <c r="N1003" s="140"/>
      <c r="O1003" s="140"/>
      <c r="P1003" s="140"/>
      <c r="Q1003" s="140"/>
      <c r="R1003" s="140"/>
      <c r="S1003" s="140"/>
      <c r="T1003" s="140"/>
      <c r="U1003" s="140"/>
      <c r="V1003" s="140"/>
      <c r="W1003" s="140"/>
      <c r="X1003" s="140"/>
      <c r="Y1003" s="140"/>
      <c r="Z1003" s="140"/>
      <c r="AA1003" s="140"/>
    </row>
    <row r="1004" spans="1:27" ht="12.5">
      <c r="A1004" s="140"/>
      <c r="B1004" s="140"/>
      <c r="C1004" s="140"/>
      <c r="D1004" s="140"/>
      <c r="E1004" s="140"/>
      <c r="F1004" s="140"/>
      <c r="G1004" s="140"/>
      <c r="H1004" s="140"/>
      <c r="I1004" s="140"/>
      <c r="J1004" s="140"/>
      <c r="K1004" s="140"/>
      <c r="L1004" s="140"/>
      <c r="M1004" s="140"/>
      <c r="N1004" s="140"/>
      <c r="O1004" s="140"/>
      <c r="P1004" s="140"/>
      <c r="Q1004" s="140"/>
      <c r="R1004" s="140"/>
      <c r="S1004" s="140"/>
      <c r="T1004" s="140"/>
      <c r="U1004" s="140"/>
      <c r="V1004" s="140"/>
      <c r="W1004" s="140"/>
      <c r="X1004" s="140"/>
      <c r="Y1004" s="140"/>
      <c r="Z1004" s="140"/>
      <c r="AA1004" s="140"/>
    </row>
    <row r="1005" spans="1:27" ht="12.5">
      <c r="A1005" s="140"/>
      <c r="B1005" s="140"/>
      <c r="C1005" s="140"/>
      <c r="D1005" s="140"/>
      <c r="E1005" s="140"/>
      <c r="F1005" s="140"/>
      <c r="G1005" s="140"/>
      <c r="H1005" s="140"/>
      <c r="I1005" s="140"/>
      <c r="J1005" s="140"/>
      <c r="K1005" s="140"/>
      <c r="L1005" s="140"/>
      <c r="M1005" s="140"/>
      <c r="N1005" s="140"/>
      <c r="O1005" s="140"/>
      <c r="P1005" s="140"/>
      <c r="Q1005" s="140"/>
      <c r="R1005" s="140"/>
      <c r="S1005" s="140"/>
      <c r="T1005" s="140"/>
      <c r="U1005" s="140"/>
      <c r="V1005" s="140"/>
      <c r="W1005" s="140"/>
      <c r="X1005" s="140"/>
      <c r="Y1005" s="140"/>
      <c r="Z1005" s="140"/>
      <c r="AA1005" s="140"/>
    </row>
    <row r="1006" spans="1:27" ht="12.5">
      <c r="A1006" s="140"/>
      <c r="B1006" s="140"/>
      <c r="C1006" s="140"/>
      <c r="D1006" s="140"/>
      <c r="E1006" s="140"/>
      <c r="F1006" s="140"/>
      <c r="G1006" s="140"/>
      <c r="H1006" s="140"/>
      <c r="I1006" s="140"/>
      <c r="J1006" s="140"/>
      <c r="K1006" s="140"/>
      <c r="L1006" s="140"/>
      <c r="M1006" s="140"/>
      <c r="N1006" s="140"/>
      <c r="O1006" s="140"/>
      <c r="P1006" s="140"/>
      <c r="Q1006" s="140"/>
      <c r="R1006" s="140"/>
      <c r="S1006" s="140"/>
      <c r="T1006" s="140"/>
      <c r="U1006" s="140"/>
      <c r="V1006" s="140"/>
      <c r="W1006" s="140"/>
      <c r="X1006" s="140"/>
      <c r="Y1006" s="140"/>
      <c r="Z1006" s="140"/>
      <c r="AA1006" s="140"/>
    </row>
    <row r="1007" spans="1:27" ht="12.5">
      <c r="A1007" s="140"/>
      <c r="B1007" s="140"/>
      <c r="C1007" s="140"/>
      <c r="D1007" s="140"/>
      <c r="E1007" s="140"/>
      <c r="F1007" s="140"/>
      <c r="G1007" s="140"/>
      <c r="H1007" s="140"/>
      <c r="I1007" s="140"/>
      <c r="J1007" s="140"/>
      <c r="K1007" s="140"/>
      <c r="L1007" s="140"/>
      <c r="M1007" s="140"/>
      <c r="N1007" s="140"/>
      <c r="O1007" s="140"/>
      <c r="P1007" s="140"/>
      <c r="Q1007" s="140"/>
      <c r="R1007" s="140"/>
      <c r="S1007" s="140"/>
      <c r="T1007" s="140"/>
      <c r="U1007" s="140"/>
      <c r="V1007" s="140"/>
      <c r="W1007" s="140"/>
      <c r="X1007" s="140"/>
      <c r="Y1007" s="140"/>
      <c r="Z1007" s="140"/>
      <c r="AA1007" s="140"/>
    </row>
    <row r="1008" spans="1:27" ht="12.5">
      <c r="A1008" s="140"/>
      <c r="B1008" s="140"/>
      <c r="C1008" s="140"/>
      <c r="D1008" s="140"/>
      <c r="E1008" s="140"/>
      <c r="F1008" s="140"/>
      <c r="G1008" s="140"/>
      <c r="H1008" s="140"/>
      <c r="I1008" s="140"/>
      <c r="J1008" s="140"/>
      <c r="K1008" s="140"/>
      <c r="L1008" s="140"/>
      <c r="M1008" s="140"/>
      <c r="N1008" s="140"/>
      <c r="O1008" s="140"/>
      <c r="P1008" s="140"/>
      <c r="Q1008" s="140"/>
      <c r="R1008" s="140"/>
      <c r="S1008" s="140"/>
      <c r="T1008" s="140"/>
      <c r="U1008" s="140"/>
      <c r="V1008" s="140"/>
      <c r="W1008" s="140"/>
      <c r="X1008" s="140"/>
      <c r="Y1008" s="140"/>
      <c r="Z1008" s="140"/>
      <c r="AA1008" s="140"/>
    </row>
  </sheetData>
  <mergeCells count="5">
    <mergeCell ref="B2:C2"/>
    <mergeCell ref="B4:C4"/>
    <mergeCell ref="B10:C10"/>
    <mergeCell ref="B20:C20"/>
    <mergeCell ref="B30:C30"/>
  </mergeCells>
  <phoneticPr fontId="2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Z989"/>
  <sheetViews>
    <sheetView workbookViewId="0"/>
  </sheetViews>
  <sheetFormatPr defaultColWidth="12.6328125" defaultRowHeight="15.75" customHeight="1"/>
  <cols>
    <col min="1" max="1" width="18.453125" customWidth="1"/>
    <col min="3" max="3" width="17.26953125" customWidth="1"/>
  </cols>
  <sheetData>
    <row r="1" spans="1:26" ht="15.75" customHeight="1">
      <c r="A1" s="197"/>
      <c r="B1" s="198"/>
      <c r="C1" s="199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26" ht="15.75" customHeight="1">
      <c r="A2" s="221"/>
      <c r="B2" s="222"/>
      <c r="C2" s="222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26" ht="15.75" customHeight="1">
      <c r="A3" s="221"/>
      <c r="B3" s="223" t="s">
        <v>304</v>
      </c>
      <c r="C3" s="223" t="s">
        <v>335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15.75" customHeight="1">
      <c r="A4" s="224" t="s">
        <v>306</v>
      </c>
      <c r="B4" s="225">
        <v>160</v>
      </c>
      <c r="C4" s="226" t="s">
        <v>187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15.75" customHeight="1">
      <c r="A5" s="227" t="s">
        <v>306</v>
      </c>
      <c r="B5" s="228">
        <v>200</v>
      </c>
      <c r="C5" s="229" t="s">
        <v>172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ht="15.75" customHeight="1">
      <c r="A6" s="230" t="s">
        <v>338</v>
      </c>
      <c r="B6" s="231">
        <v>160</v>
      </c>
      <c r="C6" s="232" t="s">
        <v>174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ht="15.75" customHeight="1">
      <c r="A7" s="224" t="s">
        <v>338</v>
      </c>
      <c r="B7" s="225">
        <v>120</v>
      </c>
      <c r="C7" s="226" t="s">
        <v>187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</row>
    <row r="8" spans="1:26" ht="15.75" customHeight="1">
      <c r="A8" s="227" t="s">
        <v>338</v>
      </c>
      <c r="B8" s="228">
        <v>200</v>
      </c>
      <c r="C8" s="229" t="s">
        <v>172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>
      <c r="A9" s="233" t="s">
        <v>315</v>
      </c>
      <c r="B9" s="234">
        <v>120</v>
      </c>
      <c r="C9" s="235" t="s">
        <v>180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>
      <c r="A10" s="227" t="s">
        <v>315</v>
      </c>
      <c r="B10" s="228">
        <v>125</v>
      </c>
      <c r="C10" s="229" t="s">
        <v>172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>
      <c r="A11" s="230" t="s">
        <v>308</v>
      </c>
      <c r="B11" s="231">
        <v>80</v>
      </c>
      <c r="C11" s="232" t="s">
        <v>174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>
      <c r="A12" s="230" t="s">
        <v>422</v>
      </c>
      <c r="B12" s="231">
        <v>240</v>
      </c>
      <c r="C12" s="232" t="s">
        <v>174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>
      <c r="A13" s="224" t="s">
        <v>423</v>
      </c>
      <c r="B13" s="225">
        <v>360</v>
      </c>
      <c r="C13" s="226" t="s">
        <v>187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>
      <c r="A14" s="230" t="s">
        <v>342</v>
      </c>
      <c r="B14" s="231">
        <v>20</v>
      </c>
      <c r="C14" s="232" t="s">
        <v>174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>
      <c r="A15" s="233" t="s">
        <v>433</v>
      </c>
      <c r="B15" s="234">
        <v>24</v>
      </c>
      <c r="C15" s="235" t="s">
        <v>180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>
      <c r="A16" s="230" t="s">
        <v>434</v>
      </c>
      <c r="B16" s="231">
        <v>120</v>
      </c>
      <c r="C16" s="232" t="s">
        <v>174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>
      <c r="A17" s="236" t="s">
        <v>322</v>
      </c>
      <c r="B17" s="237">
        <v>240</v>
      </c>
      <c r="C17" s="238" t="s">
        <v>188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>
      <c r="A18" s="233" t="s">
        <v>323</v>
      </c>
      <c r="B18" s="234">
        <v>160</v>
      </c>
      <c r="C18" s="235" t="s">
        <v>180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>
      <c r="A19" s="236" t="s">
        <v>424</v>
      </c>
      <c r="B19" s="237">
        <v>160</v>
      </c>
      <c r="C19" s="238" t="s">
        <v>188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>
      <c r="A20" s="239" t="s">
        <v>428</v>
      </c>
      <c r="B20" s="234">
        <v>100</v>
      </c>
      <c r="C20" s="235" t="s">
        <v>180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>
      <c r="A21" s="236" t="s">
        <v>435</v>
      </c>
      <c r="B21" s="237">
        <v>225</v>
      </c>
      <c r="C21" s="238" t="s">
        <v>188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>
      <c r="A22" s="233" t="s">
        <v>426</v>
      </c>
      <c r="B22" s="234">
        <v>120</v>
      </c>
      <c r="C22" s="235" t="s">
        <v>180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>
      <c r="A23" s="240" t="s">
        <v>327</v>
      </c>
      <c r="B23" s="225">
        <v>15</v>
      </c>
      <c r="C23" s="226" t="s">
        <v>187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>
      <c r="A24" s="240" t="s">
        <v>349</v>
      </c>
      <c r="B24" s="225">
        <v>15</v>
      </c>
      <c r="C24" s="226" t="s">
        <v>187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26" ht="15.7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  <row r="27" spans="1:26" ht="15.75" customHeight="1">
      <c r="A27" s="137"/>
      <c r="B27" s="137">
        <f>SUM(B4,B13,B7,B23,B24)</f>
        <v>670</v>
      </c>
      <c r="C27" s="241" t="s">
        <v>187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spans="1:26" ht="15.75" customHeight="1">
      <c r="A28" s="137"/>
      <c r="B28" s="137">
        <f>SUM(B6,B11,B12,B14,B16)</f>
        <v>620</v>
      </c>
      <c r="C28" s="242" t="s">
        <v>174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</row>
    <row r="29" spans="1:26" ht="15.75" customHeight="1">
      <c r="A29" s="137"/>
      <c r="B29" s="137">
        <f>SUM(B9,B15,B18,B20,B22)</f>
        <v>524</v>
      </c>
      <c r="C29" s="243" t="s">
        <v>180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</row>
    <row r="30" spans="1:26" ht="15.75" customHeight="1">
      <c r="A30" s="137"/>
      <c r="B30" s="137">
        <f>SUM(B21,B19,B17)</f>
        <v>625</v>
      </c>
      <c r="C30" s="244" t="s">
        <v>188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</row>
    <row r="31" spans="1:26" ht="15.75" customHeight="1">
      <c r="A31" s="137"/>
      <c r="B31" s="137">
        <f>SUM(B5,B8,B10)</f>
        <v>525</v>
      </c>
      <c r="C31" s="245" t="s">
        <v>172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</row>
    <row r="32" spans="1:26" ht="15.7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</row>
    <row r="33" spans="1:26" ht="15.7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</row>
    <row r="34" spans="1:26" ht="15.7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</row>
    <row r="35" spans="1:26" ht="15.7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</row>
    <row r="36" spans="1:26" ht="15.7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</row>
    <row r="37" spans="1:26" ht="12.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</row>
    <row r="38" spans="1:26" ht="12.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</row>
    <row r="39" spans="1:26" ht="12.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</row>
    <row r="40" spans="1:26" ht="12.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</row>
    <row r="41" spans="1:26" ht="12.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</row>
    <row r="42" spans="1:26" ht="12.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ht="12.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1:26" ht="12.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1:26" ht="12.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</row>
    <row r="46" spans="1:26" ht="12.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</row>
    <row r="47" spans="1:26" ht="12.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</row>
    <row r="48" spans="1:26" ht="12.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</row>
    <row r="49" spans="1:26" ht="12.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</row>
    <row r="50" spans="1:26" ht="12.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</row>
    <row r="51" spans="1:26" ht="12.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</row>
    <row r="52" spans="1:26" ht="12.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</row>
    <row r="53" spans="1:26" ht="12.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</row>
    <row r="54" spans="1:26" ht="12.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</row>
    <row r="55" spans="1:26" ht="12.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</row>
    <row r="56" spans="1:26" ht="12.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</row>
    <row r="57" spans="1:26" ht="12.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</row>
    <row r="58" spans="1:26" ht="12.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</row>
    <row r="59" spans="1:26" ht="12.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</row>
    <row r="60" spans="1:26" ht="12.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</row>
    <row r="61" spans="1:26" ht="12.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2.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2.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</row>
    <row r="64" spans="1:26" ht="12.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</row>
    <row r="65" spans="1:26" ht="12.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</row>
    <row r="66" spans="1:26" ht="12.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</row>
    <row r="67" spans="1:26" ht="12.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</row>
    <row r="68" spans="1:26" ht="12.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</row>
    <row r="69" spans="1:26" ht="12.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</row>
    <row r="70" spans="1:26" ht="12.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</row>
    <row r="71" spans="1:26" ht="12.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</row>
    <row r="72" spans="1:26" ht="12.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</row>
    <row r="73" spans="1:26" ht="12.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</row>
    <row r="74" spans="1:26" ht="12.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</row>
    <row r="75" spans="1:26" ht="12.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</row>
    <row r="76" spans="1:26" ht="12.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</row>
    <row r="77" spans="1:26" ht="12.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</row>
    <row r="78" spans="1:26" ht="12.5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</row>
    <row r="79" spans="1:26" ht="12.5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</row>
    <row r="80" spans="1:26" ht="12.5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</row>
    <row r="81" spans="1:26" ht="12.5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</row>
    <row r="82" spans="1:26" ht="12.5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</row>
    <row r="83" spans="1:26" ht="12.5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</row>
    <row r="84" spans="1:26" ht="12.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</row>
    <row r="85" spans="1:26" ht="12.5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</row>
    <row r="86" spans="1:26" ht="12.5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</row>
    <row r="87" spans="1:26" ht="12.5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</row>
    <row r="88" spans="1:26" ht="12.5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</row>
    <row r="89" spans="1:26" ht="12.5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</row>
    <row r="90" spans="1:26" ht="12.5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</row>
    <row r="91" spans="1:26" ht="12.5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</row>
    <row r="92" spans="1:26" ht="12.5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</row>
    <row r="93" spans="1:26" ht="12.5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</row>
    <row r="94" spans="1:26" ht="12.5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</row>
    <row r="95" spans="1:26" ht="12.5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</row>
    <row r="96" spans="1:26" ht="12.5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</row>
    <row r="97" spans="1:26" ht="12.5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</row>
    <row r="98" spans="1:26" ht="12.5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</row>
    <row r="99" spans="1:26" ht="12.5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</row>
    <row r="100" spans="1:26" ht="12.5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</row>
    <row r="101" spans="1:26" ht="12.5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</row>
    <row r="102" spans="1:26" ht="12.5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</row>
    <row r="103" spans="1:26" ht="12.5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</row>
    <row r="104" spans="1:26" ht="12.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</row>
    <row r="105" spans="1:26" ht="12.5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</row>
    <row r="106" spans="1:26" ht="12.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</row>
    <row r="107" spans="1:26" ht="12.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</row>
    <row r="108" spans="1:26" ht="12.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</row>
    <row r="109" spans="1:26" ht="12.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</row>
    <row r="110" spans="1:26" ht="12.5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</row>
    <row r="111" spans="1:26" ht="12.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</row>
    <row r="112" spans="1:26" ht="12.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</row>
    <row r="113" spans="1:26" ht="12.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</row>
    <row r="114" spans="1:26" ht="12.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</row>
    <row r="115" spans="1:26" ht="12.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</row>
    <row r="116" spans="1:26" ht="12.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</row>
    <row r="117" spans="1:26" ht="12.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</row>
    <row r="118" spans="1:26" ht="12.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</row>
    <row r="119" spans="1:26" ht="12.5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</row>
    <row r="120" spans="1:26" ht="12.5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</row>
    <row r="121" spans="1:26" ht="12.5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</row>
    <row r="122" spans="1:26" ht="12.5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</row>
    <row r="123" spans="1:26" ht="12.5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</row>
    <row r="124" spans="1:26" ht="12.5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</row>
    <row r="125" spans="1:26" ht="12.5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</row>
    <row r="126" spans="1:26" ht="12.5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</row>
    <row r="127" spans="1:26" ht="12.5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</row>
    <row r="128" spans="1:26" ht="12.5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</row>
    <row r="129" spans="1:26" ht="12.5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</row>
    <row r="130" spans="1:26" ht="12.5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</row>
    <row r="131" spans="1:26" ht="12.5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</row>
    <row r="132" spans="1:26" ht="12.5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</row>
    <row r="133" spans="1:26" ht="12.5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</row>
    <row r="134" spans="1:26" ht="12.5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</row>
    <row r="135" spans="1:26" ht="12.5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</row>
    <row r="136" spans="1:26" ht="12.5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</row>
    <row r="137" spans="1:26" ht="12.5">
      <c r="A137" s="137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</row>
    <row r="138" spans="1:26" ht="12.5">
      <c r="A138" s="137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</row>
    <row r="139" spans="1:26" ht="12.5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</row>
    <row r="140" spans="1:26" ht="12.5">
      <c r="A140" s="137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</row>
    <row r="141" spans="1:26" ht="12.5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</row>
    <row r="142" spans="1:26" ht="12.5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</row>
    <row r="143" spans="1:26" ht="12.5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</row>
    <row r="144" spans="1:26" ht="12.5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</row>
    <row r="145" spans="1:26" ht="12.5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</row>
    <row r="146" spans="1:26" ht="12.5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</row>
    <row r="147" spans="1:26" ht="12.5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</row>
    <row r="148" spans="1:26" ht="12.5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</row>
    <row r="149" spans="1:26" ht="12.5">
      <c r="A149" s="137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</row>
    <row r="150" spans="1:26" ht="12.5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</row>
    <row r="151" spans="1:26" ht="12.5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</row>
    <row r="152" spans="1:26" ht="12.5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</row>
    <row r="153" spans="1:26" ht="12.5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</row>
    <row r="154" spans="1:26" ht="12.5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</row>
    <row r="155" spans="1:26" ht="12.5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</row>
    <row r="156" spans="1:26" ht="12.5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</row>
    <row r="157" spans="1:26" ht="12.5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</row>
    <row r="158" spans="1:26" ht="12.5">
      <c r="A158" s="137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</row>
    <row r="159" spans="1:26" ht="12.5">
      <c r="A159" s="137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</row>
    <row r="160" spans="1:26" ht="12.5">
      <c r="A160" s="137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</row>
    <row r="161" spans="1:26" ht="12.5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</row>
    <row r="162" spans="1:26" ht="12.5">
      <c r="A162" s="137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</row>
    <row r="163" spans="1:26" ht="12.5">
      <c r="A163" s="137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</row>
    <row r="164" spans="1:26" ht="12.5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</row>
    <row r="165" spans="1:26" ht="12.5">
      <c r="A165" s="137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</row>
    <row r="166" spans="1:26" ht="12.5">
      <c r="A166" s="137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</row>
    <row r="167" spans="1:26" ht="12.5">
      <c r="A167" s="137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</row>
    <row r="168" spans="1:26" ht="12.5">
      <c r="A168" s="137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</row>
    <row r="169" spans="1:26" ht="12.5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</row>
    <row r="170" spans="1:26" ht="12.5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</row>
    <row r="171" spans="1:26" ht="12.5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</row>
    <row r="172" spans="1:26" ht="12.5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</row>
    <row r="173" spans="1:26" ht="12.5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</row>
    <row r="174" spans="1:26" ht="12.5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</row>
    <row r="175" spans="1:26" ht="12.5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</row>
    <row r="176" spans="1:26" ht="12.5">
      <c r="A176" s="137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</row>
    <row r="177" spans="1:26" ht="12.5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</row>
    <row r="178" spans="1:26" ht="12.5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</row>
    <row r="179" spans="1:26" ht="12.5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</row>
    <row r="180" spans="1:26" ht="12.5">
      <c r="A180" s="13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</row>
    <row r="181" spans="1:26" ht="12.5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</row>
    <row r="182" spans="1:26" ht="12.5">
      <c r="A182" s="137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</row>
    <row r="183" spans="1:26" ht="12.5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</row>
    <row r="184" spans="1:26" ht="12.5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</row>
    <row r="185" spans="1:26" ht="12.5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</row>
    <row r="186" spans="1:26" ht="12.5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</row>
    <row r="187" spans="1:26" ht="12.5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</row>
    <row r="188" spans="1:26" ht="12.5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</row>
    <row r="189" spans="1:26" ht="12.5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</row>
    <row r="190" spans="1:26" ht="12.5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</row>
    <row r="191" spans="1:26" ht="12.5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</row>
    <row r="192" spans="1:26" ht="12.5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</row>
    <row r="193" spans="1:26" ht="12.5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</row>
    <row r="194" spans="1:26" ht="12.5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</row>
    <row r="195" spans="1:26" ht="12.5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</row>
    <row r="196" spans="1:26" ht="12.5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</row>
    <row r="197" spans="1:26" ht="12.5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</row>
    <row r="198" spans="1:26" ht="12.5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</row>
    <row r="199" spans="1:26" ht="12.5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</row>
    <row r="200" spans="1:26" ht="12.5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</row>
    <row r="201" spans="1:26" ht="12.5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</row>
    <row r="202" spans="1:26" ht="12.5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</row>
    <row r="203" spans="1:26" ht="12.5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</row>
    <row r="204" spans="1:26" ht="12.5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</row>
    <row r="205" spans="1:26" ht="12.5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</row>
    <row r="206" spans="1:26" ht="12.5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</row>
    <row r="207" spans="1:26" ht="12.5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</row>
    <row r="208" spans="1:26" ht="12.5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</row>
    <row r="209" spans="1:26" ht="12.5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</row>
    <row r="210" spans="1:26" ht="12.5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</row>
    <row r="211" spans="1:26" ht="12.5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</row>
    <row r="212" spans="1:26" ht="12.5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</row>
    <row r="213" spans="1:26" ht="12.5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</row>
    <row r="214" spans="1:26" ht="12.5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</row>
    <row r="215" spans="1:26" ht="12.5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</row>
    <row r="216" spans="1:26" ht="12.5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</row>
    <row r="217" spans="1:26" ht="12.5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</row>
    <row r="218" spans="1:26" ht="12.5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</row>
    <row r="219" spans="1:26" ht="12.5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</row>
    <row r="220" spans="1:26" ht="12.5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</row>
    <row r="221" spans="1:26" ht="12.5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</row>
    <row r="222" spans="1:26" ht="12.5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</row>
    <row r="223" spans="1:26" ht="12.5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</row>
    <row r="224" spans="1:26" ht="12.5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</row>
    <row r="225" spans="1:26" ht="12.5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</row>
    <row r="226" spans="1:26" ht="12.5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</row>
    <row r="227" spans="1:26" ht="12.5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</row>
    <row r="228" spans="1:26" ht="12.5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</row>
    <row r="229" spans="1:26" ht="12.5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</row>
    <row r="230" spans="1:26" ht="12.5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</row>
    <row r="231" spans="1:26" ht="12.5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</row>
    <row r="232" spans="1:26" ht="12.5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</row>
    <row r="233" spans="1:26" ht="12.5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</row>
    <row r="234" spans="1:26" ht="12.5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</row>
    <row r="235" spans="1:26" ht="12.5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</row>
    <row r="236" spans="1:26" ht="12.5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</row>
    <row r="237" spans="1:26" ht="12.5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</row>
    <row r="238" spans="1:26" ht="12.5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</row>
    <row r="239" spans="1:26" ht="12.5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</row>
    <row r="240" spans="1:26" ht="12.5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</row>
    <row r="241" spans="1:26" ht="12.5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</row>
    <row r="242" spans="1:26" ht="12.5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</row>
    <row r="243" spans="1:26" ht="12.5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</row>
    <row r="244" spans="1:26" ht="12.5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</row>
    <row r="245" spans="1:26" ht="12.5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</row>
    <row r="246" spans="1:26" ht="12.5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</row>
    <row r="247" spans="1:26" ht="12.5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</row>
    <row r="248" spans="1:26" ht="12.5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</row>
    <row r="249" spans="1:26" ht="12.5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</row>
    <row r="250" spans="1:26" ht="12.5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</row>
    <row r="251" spans="1:26" ht="12.5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</row>
    <row r="252" spans="1:26" ht="12.5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</row>
    <row r="253" spans="1:26" ht="12.5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</row>
    <row r="254" spans="1:26" ht="12.5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</row>
    <row r="255" spans="1:26" ht="12.5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</row>
    <row r="256" spans="1:26" ht="12.5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</row>
    <row r="257" spans="1:26" ht="12.5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</row>
    <row r="258" spans="1:26" ht="12.5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</row>
    <row r="259" spans="1:26" ht="12.5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</row>
    <row r="260" spans="1:26" ht="12.5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</row>
    <row r="261" spans="1:26" ht="12.5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</row>
    <row r="262" spans="1:26" ht="12.5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</row>
    <row r="263" spans="1:26" ht="12.5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</row>
    <row r="264" spans="1:26" ht="12.5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</row>
    <row r="265" spans="1:26" ht="12.5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</row>
    <row r="266" spans="1:26" ht="12.5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</row>
    <row r="267" spans="1:26" ht="12.5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</row>
    <row r="268" spans="1:26" ht="12.5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</row>
    <row r="269" spans="1:26" ht="12.5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</row>
    <row r="270" spans="1:26" ht="12.5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</row>
    <row r="271" spans="1:26" ht="12.5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</row>
    <row r="272" spans="1:26" ht="12.5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</row>
    <row r="273" spans="1:26" ht="12.5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</row>
    <row r="274" spans="1:26" ht="12.5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</row>
    <row r="275" spans="1:26" ht="12.5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</row>
    <row r="276" spans="1:26" ht="12.5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</row>
    <row r="277" spans="1:26" ht="12.5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</row>
    <row r="278" spans="1:26" ht="12.5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</row>
    <row r="279" spans="1:26" ht="12.5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</row>
    <row r="280" spans="1:26" ht="12.5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</row>
    <row r="281" spans="1:26" ht="12.5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</row>
    <row r="282" spans="1:26" ht="12.5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</row>
    <row r="283" spans="1:26" ht="12.5">
      <c r="A283" s="137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</row>
    <row r="284" spans="1:26" ht="12.5">
      <c r="A284" s="137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</row>
    <row r="285" spans="1:26" ht="12.5">
      <c r="A285" s="137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</row>
    <row r="286" spans="1:26" ht="12.5">
      <c r="A286" s="137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</row>
    <row r="287" spans="1:26" ht="12.5">
      <c r="A287" s="137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</row>
    <row r="288" spans="1:26" ht="12.5">
      <c r="A288" s="137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</row>
    <row r="289" spans="1:26" ht="12.5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</row>
    <row r="290" spans="1:26" ht="12.5">
      <c r="A290" s="137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</row>
    <row r="291" spans="1:26" ht="12.5">
      <c r="A291" s="137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</row>
    <row r="292" spans="1:26" ht="12.5">
      <c r="A292" s="137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</row>
    <row r="293" spans="1:26" ht="12.5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</row>
    <row r="294" spans="1:26" ht="12.5">
      <c r="A294" s="137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</row>
    <row r="295" spans="1:26" ht="12.5">
      <c r="A295" s="137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</row>
    <row r="296" spans="1:26" ht="12.5">
      <c r="A296" s="137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</row>
    <row r="297" spans="1:26" ht="12.5">
      <c r="A297" s="137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</row>
    <row r="298" spans="1:26" ht="12.5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</row>
    <row r="299" spans="1:26" ht="12.5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</row>
    <row r="300" spans="1:26" ht="12.5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</row>
    <row r="301" spans="1:26" ht="12.5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</row>
    <row r="302" spans="1:26" ht="12.5">
      <c r="A302" s="137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</row>
    <row r="303" spans="1:26" ht="12.5">
      <c r="A303" s="137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</row>
    <row r="304" spans="1:26" ht="12.5">
      <c r="A304" s="137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</row>
    <row r="305" spans="1:26" ht="12.5">
      <c r="A305" s="137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</row>
    <row r="306" spans="1:26" ht="12.5">
      <c r="A306" s="137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</row>
    <row r="307" spans="1:26" ht="12.5">
      <c r="A307" s="137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</row>
    <row r="308" spans="1:26" ht="12.5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</row>
    <row r="309" spans="1:26" ht="12.5">
      <c r="A309" s="137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</row>
    <row r="310" spans="1:26" ht="12.5">
      <c r="A310" s="137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</row>
    <row r="311" spans="1:26" ht="12.5">
      <c r="A311" s="137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</row>
    <row r="312" spans="1:26" ht="12.5">
      <c r="A312" s="137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</row>
    <row r="313" spans="1:26" ht="12.5">
      <c r="A313" s="137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</row>
    <row r="314" spans="1:26" ht="12.5">
      <c r="A314" s="137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</row>
    <row r="315" spans="1:26" ht="12.5">
      <c r="A315" s="137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</row>
    <row r="316" spans="1:26" ht="12.5">
      <c r="A316" s="137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</row>
    <row r="317" spans="1:26" ht="12.5">
      <c r="A317" s="137"/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</row>
    <row r="318" spans="1:26" ht="12.5">
      <c r="A318" s="137"/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</row>
    <row r="319" spans="1:26" ht="12.5">
      <c r="A319" s="137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</row>
    <row r="320" spans="1:26" ht="12.5">
      <c r="A320" s="137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</row>
    <row r="321" spans="1:26" ht="12.5">
      <c r="A321" s="137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</row>
    <row r="322" spans="1:26" ht="12.5">
      <c r="A322" s="137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</row>
    <row r="323" spans="1:26" ht="12.5">
      <c r="A323" s="137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</row>
    <row r="324" spans="1:26" ht="12.5">
      <c r="A324" s="137"/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</row>
    <row r="325" spans="1:26" ht="12.5">
      <c r="A325" s="137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</row>
    <row r="326" spans="1:26" ht="12.5">
      <c r="A326" s="137"/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</row>
    <row r="327" spans="1:26" ht="12.5">
      <c r="A327" s="137"/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</row>
    <row r="328" spans="1:26" ht="12.5">
      <c r="A328" s="137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</row>
    <row r="329" spans="1:26" ht="12.5">
      <c r="A329" s="137"/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</row>
    <row r="330" spans="1:26" ht="12.5">
      <c r="A330" s="137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</row>
    <row r="331" spans="1:26" ht="12.5">
      <c r="A331" s="137"/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</row>
    <row r="332" spans="1:26" ht="12.5">
      <c r="A332" s="137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</row>
    <row r="333" spans="1:26" ht="12.5">
      <c r="A333" s="137"/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</row>
    <row r="334" spans="1:26" ht="12.5">
      <c r="A334" s="137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</row>
    <row r="335" spans="1:26" ht="12.5">
      <c r="A335" s="137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</row>
    <row r="336" spans="1:26" ht="12.5">
      <c r="A336" s="137"/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</row>
    <row r="337" spans="1:26" ht="12.5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</row>
    <row r="338" spans="1:26" ht="12.5">
      <c r="A338" s="137"/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</row>
    <row r="339" spans="1:26" ht="12.5">
      <c r="A339" s="137"/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</row>
    <row r="340" spans="1:26" ht="12.5">
      <c r="A340" s="137"/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</row>
    <row r="341" spans="1:26" ht="12.5">
      <c r="A341" s="137"/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</row>
    <row r="342" spans="1:26" ht="12.5">
      <c r="A342" s="137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</row>
    <row r="343" spans="1:26" ht="12.5">
      <c r="A343" s="137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</row>
    <row r="344" spans="1:26" ht="12.5">
      <c r="A344" s="137"/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</row>
    <row r="345" spans="1:26" ht="12.5">
      <c r="A345" s="137"/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</row>
    <row r="346" spans="1:26" ht="12.5">
      <c r="A346" s="137"/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</row>
    <row r="347" spans="1:26" ht="12.5">
      <c r="A347" s="137"/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</row>
    <row r="348" spans="1:26" ht="12.5">
      <c r="A348" s="137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</row>
    <row r="349" spans="1:26" ht="12.5">
      <c r="A349" s="137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</row>
    <row r="350" spans="1:26" ht="12.5">
      <c r="A350" s="137"/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</row>
    <row r="351" spans="1:26" ht="12.5">
      <c r="A351" s="137"/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</row>
    <row r="352" spans="1:26" ht="12.5">
      <c r="A352" s="137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</row>
    <row r="353" spans="1:26" ht="12.5">
      <c r="A353" s="137"/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</row>
    <row r="354" spans="1:26" ht="12.5">
      <c r="A354" s="137"/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</row>
    <row r="355" spans="1:26" ht="12.5">
      <c r="A355" s="137"/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</row>
    <row r="356" spans="1:26" ht="12.5">
      <c r="A356" s="137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</row>
    <row r="357" spans="1:26" ht="12.5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</row>
    <row r="358" spans="1:26" ht="12.5">
      <c r="A358" s="137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</row>
    <row r="359" spans="1:26" ht="12.5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</row>
    <row r="360" spans="1:26" ht="12.5">
      <c r="A360" s="137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</row>
    <row r="361" spans="1:26" ht="12.5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</row>
    <row r="362" spans="1:26" ht="12.5">
      <c r="A362" s="137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</row>
    <row r="363" spans="1:26" ht="12.5">
      <c r="A363" s="137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</row>
    <row r="364" spans="1:26" ht="12.5">
      <c r="A364" s="137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</row>
    <row r="365" spans="1:26" ht="12.5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</row>
    <row r="366" spans="1:26" ht="12.5">
      <c r="A366" s="137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</row>
    <row r="367" spans="1:26" ht="12.5">
      <c r="A367" s="137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</row>
    <row r="368" spans="1:26" ht="12.5">
      <c r="A368" s="137"/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</row>
    <row r="369" spans="1:26" ht="12.5">
      <c r="A369" s="137"/>
      <c r="B369" s="137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</row>
    <row r="370" spans="1:26" ht="12.5">
      <c r="A370" s="137"/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</row>
    <row r="371" spans="1:26" ht="12.5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</row>
    <row r="372" spans="1:26" ht="12.5">
      <c r="A372" s="137"/>
      <c r="B372" s="137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</row>
    <row r="373" spans="1:26" ht="12.5">
      <c r="A373" s="137"/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</row>
    <row r="374" spans="1:26" ht="12.5">
      <c r="A374" s="137"/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</row>
    <row r="375" spans="1:26" ht="12.5">
      <c r="A375" s="137"/>
      <c r="B375" s="137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</row>
    <row r="376" spans="1:26" ht="12.5">
      <c r="A376" s="137"/>
      <c r="B376" s="137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</row>
    <row r="377" spans="1:26" ht="12.5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</row>
    <row r="378" spans="1:26" ht="12.5">
      <c r="A378" s="137"/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</row>
    <row r="379" spans="1:26" ht="12.5">
      <c r="A379" s="137"/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</row>
    <row r="380" spans="1:26" ht="12.5">
      <c r="A380" s="137"/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</row>
    <row r="381" spans="1:26" ht="12.5">
      <c r="A381" s="137"/>
      <c r="B381" s="137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</row>
    <row r="382" spans="1:26" ht="12.5">
      <c r="A382" s="137"/>
      <c r="B382" s="137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</row>
    <row r="383" spans="1:26" ht="12.5">
      <c r="A383" s="137"/>
      <c r="B383" s="137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</row>
    <row r="384" spans="1:26" ht="12.5">
      <c r="A384" s="137"/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</row>
    <row r="385" spans="1:26" ht="12.5">
      <c r="A385" s="137"/>
      <c r="B385" s="137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</row>
    <row r="386" spans="1:26" ht="12.5">
      <c r="A386" s="137"/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</row>
    <row r="387" spans="1:26" ht="12.5">
      <c r="A387" s="137"/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</row>
    <row r="388" spans="1:26" ht="12.5">
      <c r="A388" s="137"/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</row>
    <row r="389" spans="1:26" ht="12.5">
      <c r="A389" s="137"/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</row>
    <row r="390" spans="1:26" ht="12.5">
      <c r="A390" s="137"/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</row>
    <row r="391" spans="1:26" ht="12.5">
      <c r="A391" s="137"/>
      <c r="B391" s="137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</row>
    <row r="392" spans="1:26" ht="12.5">
      <c r="A392" s="137"/>
      <c r="B392" s="137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</row>
    <row r="393" spans="1:26" ht="12.5">
      <c r="A393" s="137"/>
      <c r="B393" s="137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</row>
    <row r="394" spans="1:26" ht="12.5">
      <c r="A394" s="137"/>
      <c r="B394" s="137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</row>
    <row r="395" spans="1:26" ht="12.5">
      <c r="A395" s="137"/>
      <c r="B395" s="137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</row>
    <row r="396" spans="1:26" ht="12.5">
      <c r="A396" s="137"/>
      <c r="B396" s="137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</row>
    <row r="397" spans="1:26" ht="12.5">
      <c r="A397" s="137"/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</row>
    <row r="398" spans="1:26" ht="12.5">
      <c r="A398" s="137"/>
      <c r="B398" s="137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</row>
    <row r="399" spans="1:26" ht="12.5">
      <c r="A399" s="137"/>
      <c r="B399" s="137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</row>
    <row r="400" spans="1:26" ht="12.5">
      <c r="A400" s="137"/>
      <c r="B400" s="137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</row>
    <row r="401" spans="1:26" ht="12.5">
      <c r="A401" s="137"/>
      <c r="B401" s="137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</row>
    <row r="402" spans="1:26" ht="12.5">
      <c r="A402" s="137"/>
      <c r="B402" s="137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</row>
    <row r="403" spans="1:26" ht="12.5">
      <c r="A403" s="137"/>
      <c r="B403" s="137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</row>
    <row r="404" spans="1:26" ht="12.5">
      <c r="A404" s="137"/>
      <c r="B404" s="137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</row>
    <row r="405" spans="1:26" ht="12.5">
      <c r="A405" s="137"/>
      <c r="B405" s="137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</row>
    <row r="406" spans="1:26" ht="12.5">
      <c r="A406" s="137"/>
      <c r="B406" s="137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</row>
    <row r="407" spans="1:26" ht="12.5">
      <c r="A407" s="137"/>
      <c r="B407" s="137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</row>
    <row r="408" spans="1:26" ht="12.5">
      <c r="A408" s="137"/>
      <c r="B408" s="137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</row>
    <row r="409" spans="1:26" ht="12.5">
      <c r="A409" s="137"/>
      <c r="B409" s="137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</row>
    <row r="410" spans="1:26" ht="12.5">
      <c r="A410" s="137"/>
      <c r="B410" s="137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</row>
    <row r="411" spans="1:26" ht="12.5">
      <c r="A411" s="137"/>
      <c r="B411" s="137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</row>
    <row r="412" spans="1:26" ht="12.5">
      <c r="A412" s="137"/>
      <c r="B412" s="137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</row>
    <row r="413" spans="1:26" ht="12.5">
      <c r="A413" s="137"/>
      <c r="B413" s="137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</row>
    <row r="414" spans="1:26" ht="12.5">
      <c r="A414" s="137"/>
      <c r="B414" s="137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</row>
    <row r="415" spans="1:26" ht="12.5">
      <c r="A415" s="137"/>
      <c r="B415" s="137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</row>
    <row r="416" spans="1:26" ht="12.5">
      <c r="A416" s="137"/>
      <c r="B416" s="137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</row>
    <row r="417" spans="1:26" ht="12.5">
      <c r="A417" s="137"/>
      <c r="B417" s="137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</row>
    <row r="418" spans="1:26" ht="12.5">
      <c r="A418" s="137"/>
      <c r="B418" s="137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</row>
    <row r="419" spans="1:26" ht="12.5">
      <c r="A419" s="137"/>
      <c r="B419" s="137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</row>
    <row r="420" spans="1:26" ht="12.5">
      <c r="A420" s="137"/>
      <c r="B420" s="137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</row>
    <row r="421" spans="1:26" ht="12.5">
      <c r="A421" s="137"/>
      <c r="B421" s="137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</row>
    <row r="422" spans="1:26" ht="12.5">
      <c r="A422" s="137"/>
      <c r="B422" s="137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</row>
    <row r="423" spans="1:26" ht="12.5">
      <c r="A423" s="137"/>
      <c r="B423" s="137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</row>
    <row r="424" spans="1:26" ht="12.5">
      <c r="A424" s="137"/>
      <c r="B424" s="137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</row>
    <row r="425" spans="1:26" ht="12.5">
      <c r="A425" s="137"/>
      <c r="B425" s="137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</row>
    <row r="426" spans="1:26" ht="12.5">
      <c r="A426" s="137"/>
      <c r="B426" s="137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</row>
    <row r="427" spans="1:26" ht="12.5">
      <c r="A427" s="137"/>
      <c r="B427" s="137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</row>
    <row r="428" spans="1:26" ht="12.5">
      <c r="A428" s="137"/>
      <c r="B428" s="137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</row>
    <row r="429" spans="1:26" ht="12.5">
      <c r="A429" s="137"/>
      <c r="B429" s="137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</row>
    <row r="430" spans="1:26" ht="12.5">
      <c r="A430" s="137"/>
      <c r="B430" s="137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</row>
    <row r="431" spans="1:26" ht="12.5">
      <c r="A431" s="137"/>
      <c r="B431" s="137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</row>
    <row r="432" spans="1:26" ht="12.5">
      <c r="A432" s="137"/>
      <c r="B432" s="137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</row>
    <row r="433" spans="1:26" ht="12.5">
      <c r="A433" s="137"/>
      <c r="B433" s="137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</row>
    <row r="434" spans="1:26" ht="12.5">
      <c r="A434" s="137"/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</row>
    <row r="435" spans="1:26" ht="12.5">
      <c r="A435" s="137"/>
      <c r="B435" s="137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</row>
    <row r="436" spans="1:26" ht="12.5">
      <c r="A436" s="137"/>
      <c r="B436" s="137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</row>
    <row r="437" spans="1:26" ht="12.5">
      <c r="A437" s="137"/>
      <c r="B437" s="137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</row>
    <row r="438" spans="1:26" ht="12.5">
      <c r="A438" s="137"/>
      <c r="B438" s="137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</row>
    <row r="439" spans="1:26" ht="12.5">
      <c r="A439" s="137"/>
      <c r="B439" s="137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</row>
    <row r="440" spans="1:26" ht="12.5">
      <c r="A440" s="137"/>
      <c r="B440" s="137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</row>
    <row r="441" spans="1:26" ht="12.5">
      <c r="A441" s="137"/>
      <c r="B441" s="137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</row>
    <row r="442" spans="1:26" ht="12.5">
      <c r="A442" s="137"/>
      <c r="B442" s="137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</row>
    <row r="443" spans="1:26" ht="12.5">
      <c r="A443" s="137"/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</row>
    <row r="444" spans="1:26" ht="12.5">
      <c r="A444" s="137"/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</row>
    <row r="445" spans="1:26" ht="12.5">
      <c r="A445" s="137"/>
      <c r="B445" s="137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</row>
    <row r="446" spans="1:26" ht="12.5">
      <c r="A446" s="137"/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</row>
    <row r="447" spans="1:26" ht="12.5">
      <c r="A447" s="137"/>
      <c r="B447" s="137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</row>
    <row r="448" spans="1:26" ht="12.5">
      <c r="A448" s="137"/>
      <c r="B448" s="137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</row>
    <row r="449" spans="1:26" ht="12.5">
      <c r="A449" s="137"/>
      <c r="B449" s="137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</row>
    <row r="450" spans="1:26" ht="12.5">
      <c r="A450" s="137"/>
      <c r="B450" s="137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</row>
    <row r="451" spans="1:26" ht="12.5">
      <c r="A451" s="137"/>
      <c r="B451" s="137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</row>
    <row r="452" spans="1:26" ht="12.5">
      <c r="A452" s="137"/>
      <c r="B452" s="137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</row>
    <row r="453" spans="1:26" ht="12.5">
      <c r="A453" s="137"/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</row>
    <row r="454" spans="1:26" ht="12.5">
      <c r="A454" s="137"/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</row>
    <row r="455" spans="1:26" ht="12.5">
      <c r="A455" s="137"/>
      <c r="B455" s="137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</row>
    <row r="456" spans="1:26" ht="12.5">
      <c r="A456" s="137"/>
      <c r="B456" s="137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</row>
    <row r="457" spans="1:26" ht="12.5">
      <c r="A457" s="137"/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</row>
    <row r="458" spans="1:26" ht="12.5">
      <c r="A458" s="137"/>
      <c r="B458" s="137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</row>
    <row r="459" spans="1:26" ht="12.5">
      <c r="A459" s="137"/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</row>
    <row r="460" spans="1:26" ht="12.5">
      <c r="A460" s="137"/>
      <c r="B460" s="137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</row>
    <row r="461" spans="1:26" ht="12.5">
      <c r="A461" s="137"/>
      <c r="B461" s="137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</row>
    <row r="462" spans="1:26" ht="12.5">
      <c r="A462" s="137"/>
      <c r="B462" s="137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</row>
    <row r="463" spans="1:26" ht="12.5">
      <c r="A463" s="137"/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</row>
    <row r="464" spans="1:26" ht="12.5">
      <c r="A464" s="137"/>
      <c r="B464" s="137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</row>
    <row r="465" spans="1:26" ht="12.5">
      <c r="A465" s="137"/>
      <c r="B465" s="137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</row>
    <row r="466" spans="1:26" ht="12.5">
      <c r="A466" s="137"/>
      <c r="B466" s="137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</row>
    <row r="467" spans="1:26" ht="12.5">
      <c r="A467" s="137"/>
      <c r="B467" s="137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</row>
    <row r="468" spans="1:26" ht="12.5">
      <c r="A468" s="137"/>
      <c r="B468" s="137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</row>
    <row r="469" spans="1:26" ht="12.5">
      <c r="A469" s="137"/>
      <c r="B469" s="137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</row>
    <row r="470" spans="1:26" ht="12.5">
      <c r="A470" s="137"/>
      <c r="B470" s="137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</row>
    <row r="471" spans="1:26" ht="12.5">
      <c r="A471" s="137"/>
      <c r="B471" s="137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</row>
    <row r="472" spans="1:26" ht="12.5">
      <c r="A472" s="137"/>
      <c r="B472" s="137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</row>
    <row r="473" spans="1:26" ht="12.5">
      <c r="A473" s="137"/>
      <c r="B473" s="137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</row>
    <row r="474" spans="1:26" ht="12.5">
      <c r="A474" s="137"/>
      <c r="B474" s="137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</row>
    <row r="475" spans="1:26" ht="12.5">
      <c r="A475" s="137"/>
      <c r="B475" s="137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</row>
    <row r="476" spans="1:26" ht="12.5">
      <c r="A476" s="137"/>
      <c r="B476" s="137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</row>
    <row r="477" spans="1:26" ht="12.5">
      <c r="A477" s="137"/>
      <c r="B477" s="137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</row>
    <row r="478" spans="1:26" ht="12.5">
      <c r="A478" s="137"/>
      <c r="B478" s="137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</row>
    <row r="479" spans="1:26" ht="12.5">
      <c r="A479" s="137"/>
      <c r="B479" s="137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</row>
    <row r="480" spans="1:26" ht="12.5">
      <c r="A480" s="137"/>
      <c r="B480" s="137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</row>
    <row r="481" spans="1:26" ht="12.5">
      <c r="A481" s="137"/>
      <c r="B481" s="137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</row>
    <row r="482" spans="1:26" ht="12.5">
      <c r="A482" s="137"/>
      <c r="B482" s="137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</row>
    <row r="483" spans="1:26" ht="12.5">
      <c r="A483" s="137"/>
      <c r="B483" s="137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</row>
    <row r="484" spans="1:26" ht="12.5">
      <c r="A484" s="137"/>
      <c r="B484" s="137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</row>
    <row r="485" spans="1:26" ht="12.5">
      <c r="A485" s="137"/>
      <c r="B485" s="137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</row>
    <row r="486" spans="1:26" ht="12.5">
      <c r="A486" s="137"/>
      <c r="B486" s="137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</row>
    <row r="487" spans="1:26" ht="12.5">
      <c r="A487" s="137"/>
      <c r="B487" s="137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</row>
    <row r="488" spans="1:26" ht="12.5">
      <c r="A488" s="137"/>
      <c r="B488" s="137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</row>
    <row r="489" spans="1:26" ht="12.5">
      <c r="A489" s="137"/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</row>
    <row r="490" spans="1:26" ht="12.5">
      <c r="A490" s="137"/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</row>
    <row r="491" spans="1:26" ht="12.5">
      <c r="A491" s="137"/>
      <c r="B491" s="137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</row>
    <row r="492" spans="1:26" ht="12.5">
      <c r="A492" s="137"/>
      <c r="B492" s="137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</row>
    <row r="493" spans="1:26" ht="12.5">
      <c r="A493" s="137"/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</row>
    <row r="494" spans="1:26" ht="12.5">
      <c r="A494" s="137"/>
      <c r="B494" s="137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</row>
    <row r="495" spans="1:26" ht="12.5">
      <c r="A495" s="137"/>
      <c r="B495" s="137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</row>
    <row r="496" spans="1:26" ht="12.5">
      <c r="A496" s="137"/>
      <c r="B496" s="137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</row>
    <row r="497" spans="1:26" ht="12.5">
      <c r="A497" s="137"/>
      <c r="B497" s="137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</row>
    <row r="498" spans="1:26" ht="12.5">
      <c r="A498" s="137"/>
      <c r="B498" s="137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</row>
    <row r="499" spans="1:26" ht="12.5">
      <c r="A499" s="137"/>
      <c r="B499" s="137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</row>
    <row r="500" spans="1:26" ht="12.5">
      <c r="A500" s="137"/>
      <c r="B500" s="137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</row>
    <row r="501" spans="1:26" ht="12.5">
      <c r="A501" s="137"/>
      <c r="B501" s="137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</row>
    <row r="502" spans="1:26" ht="12.5">
      <c r="A502" s="137"/>
      <c r="B502" s="137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</row>
    <row r="503" spans="1:26" ht="12.5">
      <c r="A503" s="137"/>
      <c r="B503" s="137"/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</row>
    <row r="504" spans="1:26" ht="12.5">
      <c r="A504" s="137"/>
      <c r="B504" s="137"/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</row>
    <row r="505" spans="1:26" ht="12.5">
      <c r="A505" s="137"/>
      <c r="B505" s="137"/>
      <c r="C505" s="137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</row>
    <row r="506" spans="1:26" ht="12.5">
      <c r="A506" s="137"/>
      <c r="B506" s="137"/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</row>
    <row r="507" spans="1:26" ht="12.5">
      <c r="A507" s="137"/>
      <c r="B507" s="137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</row>
    <row r="508" spans="1:26" ht="12.5">
      <c r="A508" s="137"/>
      <c r="B508" s="137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</row>
    <row r="509" spans="1:26" ht="12.5">
      <c r="A509" s="137"/>
      <c r="B509" s="137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</row>
    <row r="510" spans="1:26" ht="12.5">
      <c r="A510" s="137"/>
      <c r="B510" s="137"/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</row>
    <row r="511" spans="1:26" ht="12.5">
      <c r="A511" s="137"/>
      <c r="B511" s="137"/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</row>
    <row r="512" spans="1:26" ht="12.5">
      <c r="A512" s="137"/>
      <c r="B512" s="137"/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</row>
    <row r="513" spans="1:26" ht="12.5">
      <c r="A513" s="137"/>
      <c r="B513" s="137"/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</row>
    <row r="514" spans="1:26" ht="12.5">
      <c r="A514" s="137"/>
      <c r="B514" s="137"/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</row>
    <row r="515" spans="1:26" ht="12.5">
      <c r="A515" s="137"/>
      <c r="B515" s="137"/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</row>
    <row r="516" spans="1:26" ht="12.5">
      <c r="A516" s="137"/>
      <c r="B516" s="137"/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</row>
    <row r="517" spans="1:26" ht="12.5">
      <c r="A517" s="137"/>
      <c r="B517" s="137"/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</row>
    <row r="518" spans="1:26" ht="12.5">
      <c r="A518" s="137"/>
      <c r="B518" s="137"/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</row>
    <row r="519" spans="1:26" ht="12.5">
      <c r="A519" s="137"/>
      <c r="B519" s="137"/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</row>
    <row r="520" spans="1:26" ht="12.5">
      <c r="A520" s="137"/>
      <c r="B520" s="137"/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</row>
    <row r="521" spans="1:26" ht="12.5">
      <c r="A521" s="137"/>
      <c r="B521" s="137"/>
      <c r="C521" s="137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</row>
    <row r="522" spans="1:26" ht="12.5">
      <c r="A522" s="137"/>
      <c r="B522" s="137"/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</row>
    <row r="523" spans="1:26" ht="12.5">
      <c r="A523" s="137"/>
      <c r="B523" s="137"/>
      <c r="C523" s="137"/>
      <c r="D523" s="137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</row>
    <row r="524" spans="1:26" ht="12.5">
      <c r="A524" s="137"/>
      <c r="B524" s="137"/>
      <c r="C524" s="137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</row>
    <row r="525" spans="1:26" ht="12.5">
      <c r="A525" s="137"/>
      <c r="B525" s="137"/>
      <c r="C525" s="137"/>
      <c r="D525" s="137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</row>
    <row r="526" spans="1:26" ht="12.5">
      <c r="A526" s="137"/>
      <c r="B526" s="137"/>
      <c r="C526" s="137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</row>
    <row r="527" spans="1:26" ht="12.5">
      <c r="A527" s="137"/>
      <c r="B527" s="137"/>
      <c r="C527" s="137"/>
      <c r="D527" s="137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</row>
    <row r="528" spans="1:26" ht="12.5">
      <c r="A528" s="137"/>
      <c r="B528" s="137"/>
      <c r="C528" s="137"/>
      <c r="D528" s="137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</row>
    <row r="529" spans="1:26" ht="12.5">
      <c r="A529" s="137"/>
      <c r="B529" s="137"/>
      <c r="C529" s="137"/>
      <c r="D529" s="137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</row>
    <row r="530" spans="1:26" ht="12.5">
      <c r="A530" s="137"/>
      <c r="B530" s="137"/>
      <c r="C530" s="137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</row>
    <row r="531" spans="1:26" ht="12.5">
      <c r="A531" s="137"/>
      <c r="B531" s="137"/>
      <c r="C531" s="137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</row>
    <row r="532" spans="1:26" ht="12.5">
      <c r="A532" s="137"/>
      <c r="B532" s="137"/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</row>
    <row r="533" spans="1:26" ht="12.5">
      <c r="A533" s="137"/>
      <c r="B533" s="137"/>
      <c r="C533" s="137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</row>
    <row r="534" spans="1:26" ht="12.5">
      <c r="A534" s="137"/>
      <c r="B534" s="137"/>
      <c r="C534" s="137"/>
      <c r="D534" s="137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</row>
    <row r="535" spans="1:26" ht="12.5">
      <c r="A535" s="137"/>
      <c r="B535" s="137"/>
      <c r="C535" s="137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</row>
    <row r="536" spans="1:26" ht="12.5">
      <c r="A536" s="137"/>
      <c r="B536" s="137"/>
      <c r="C536" s="137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</row>
    <row r="537" spans="1:26" ht="12.5">
      <c r="A537" s="137"/>
      <c r="B537" s="137"/>
      <c r="C537" s="137"/>
      <c r="D537" s="137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</row>
    <row r="538" spans="1:26" ht="12.5">
      <c r="A538" s="137"/>
      <c r="B538" s="137"/>
      <c r="C538" s="137"/>
      <c r="D538" s="137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</row>
    <row r="539" spans="1:26" ht="12.5">
      <c r="A539" s="137"/>
      <c r="B539" s="137"/>
      <c r="C539" s="137"/>
      <c r="D539" s="137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</row>
    <row r="540" spans="1:26" ht="12.5">
      <c r="A540" s="137"/>
      <c r="B540" s="137"/>
      <c r="C540" s="137"/>
      <c r="D540" s="137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</row>
    <row r="541" spans="1:26" ht="12.5">
      <c r="A541" s="137"/>
      <c r="B541" s="137"/>
      <c r="C541" s="137"/>
      <c r="D541" s="137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</row>
    <row r="542" spans="1:26" ht="12.5">
      <c r="A542" s="137"/>
      <c r="B542" s="137"/>
      <c r="C542" s="137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</row>
    <row r="543" spans="1:26" ht="12.5">
      <c r="A543" s="137"/>
      <c r="B543" s="137"/>
      <c r="C543" s="137"/>
      <c r="D543" s="137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</row>
    <row r="544" spans="1:26" ht="12.5">
      <c r="A544" s="137"/>
      <c r="B544" s="137"/>
      <c r="C544" s="137"/>
      <c r="D544" s="137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</row>
    <row r="545" spans="1:26" ht="12.5">
      <c r="A545" s="137"/>
      <c r="B545" s="137"/>
      <c r="C545" s="137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</row>
    <row r="546" spans="1:26" ht="12.5">
      <c r="A546" s="137"/>
      <c r="B546" s="137"/>
      <c r="C546" s="137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</row>
    <row r="547" spans="1:26" ht="12.5">
      <c r="A547" s="137"/>
      <c r="B547" s="137"/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</row>
    <row r="548" spans="1:26" ht="12.5">
      <c r="A548" s="137"/>
      <c r="B548" s="137"/>
      <c r="C548" s="137"/>
      <c r="D548" s="137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</row>
    <row r="549" spans="1:26" ht="12.5">
      <c r="A549" s="137"/>
      <c r="B549" s="137"/>
      <c r="C549" s="137"/>
      <c r="D549" s="137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</row>
    <row r="550" spans="1:26" ht="12.5">
      <c r="A550" s="137"/>
      <c r="B550" s="137"/>
      <c r="C550" s="137"/>
      <c r="D550" s="137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</row>
    <row r="551" spans="1:26" ht="12.5">
      <c r="A551" s="137"/>
      <c r="B551" s="137"/>
      <c r="C551" s="137"/>
      <c r="D551" s="137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</row>
    <row r="552" spans="1:26" ht="12.5">
      <c r="A552" s="137"/>
      <c r="B552" s="137"/>
      <c r="C552" s="137"/>
      <c r="D552" s="137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</row>
    <row r="553" spans="1:26" ht="12.5">
      <c r="A553" s="137"/>
      <c r="B553" s="137"/>
      <c r="C553" s="137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</row>
    <row r="554" spans="1:26" ht="12.5">
      <c r="A554" s="137"/>
      <c r="B554" s="137"/>
      <c r="C554" s="137"/>
      <c r="D554" s="137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</row>
    <row r="555" spans="1:26" ht="12.5">
      <c r="A555" s="137"/>
      <c r="B555" s="137"/>
      <c r="C555" s="137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</row>
    <row r="556" spans="1:26" ht="12.5">
      <c r="A556" s="137"/>
      <c r="B556" s="137"/>
      <c r="C556" s="137"/>
      <c r="D556" s="137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</row>
    <row r="557" spans="1:26" ht="12.5">
      <c r="A557" s="137"/>
      <c r="B557" s="137"/>
      <c r="C557" s="137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</row>
    <row r="558" spans="1:26" ht="12.5">
      <c r="A558" s="137"/>
      <c r="B558" s="137"/>
      <c r="C558" s="137"/>
      <c r="D558" s="137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</row>
    <row r="559" spans="1:26" ht="12.5">
      <c r="A559" s="137"/>
      <c r="B559" s="137"/>
      <c r="C559" s="137"/>
      <c r="D559" s="137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</row>
    <row r="560" spans="1:26" ht="12.5">
      <c r="A560" s="137"/>
      <c r="B560" s="137"/>
      <c r="C560" s="137"/>
      <c r="D560" s="137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</row>
    <row r="561" spans="1:26" ht="12.5">
      <c r="A561" s="137"/>
      <c r="B561" s="137"/>
      <c r="C561" s="137"/>
      <c r="D561" s="137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</row>
    <row r="562" spans="1:26" ht="12.5">
      <c r="A562" s="137"/>
      <c r="B562" s="137"/>
      <c r="C562" s="137"/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</row>
    <row r="563" spans="1:26" ht="12.5">
      <c r="A563" s="137"/>
      <c r="B563" s="137"/>
      <c r="C563" s="137"/>
      <c r="D563" s="137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</row>
    <row r="564" spans="1:26" ht="12.5">
      <c r="A564" s="137"/>
      <c r="B564" s="137"/>
      <c r="C564" s="137"/>
      <c r="D564" s="137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</row>
    <row r="565" spans="1:26" ht="12.5">
      <c r="A565" s="137"/>
      <c r="B565" s="137"/>
      <c r="C565" s="137"/>
      <c r="D565" s="137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</row>
    <row r="566" spans="1:26" ht="12.5">
      <c r="A566" s="137"/>
      <c r="B566" s="137"/>
      <c r="C566" s="137"/>
      <c r="D566" s="137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</row>
    <row r="567" spans="1:26" ht="12.5">
      <c r="A567" s="137"/>
      <c r="B567" s="137"/>
      <c r="C567" s="137"/>
      <c r="D567" s="137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</row>
    <row r="568" spans="1:26" ht="12.5">
      <c r="A568" s="137"/>
      <c r="B568" s="137"/>
      <c r="C568" s="137"/>
      <c r="D568" s="137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</row>
    <row r="569" spans="1:26" ht="12.5">
      <c r="A569" s="137"/>
      <c r="B569" s="137"/>
      <c r="C569" s="137"/>
      <c r="D569" s="137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</row>
    <row r="570" spans="1:26" ht="12.5">
      <c r="A570" s="137"/>
      <c r="B570" s="137"/>
      <c r="C570" s="137"/>
      <c r="D570" s="137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</row>
    <row r="571" spans="1:26" ht="12.5">
      <c r="A571" s="137"/>
      <c r="B571" s="137"/>
      <c r="C571" s="137"/>
      <c r="D571" s="137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</row>
    <row r="572" spans="1:26" ht="12.5">
      <c r="A572" s="137"/>
      <c r="B572" s="137"/>
      <c r="C572" s="137"/>
      <c r="D572" s="137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</row>
    <row r="573" spans="1:26" ht="12.5">
      <c r="A573" s="137"/>
      <c r="B573" s="137"/>
      <c r="C573" s="137"/>
      <c r="D573" s="137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</row>
    <row r="574" spans="1:26" ht="12.5">
      <c r="A574" s="137"/>
      <c r="B574" s="137"/>
      <c r="C574" s="137"/>
      <c r="D574" s="137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</row>
    <row r="575" spans="1:26" ht="12.5">
      <c r="A575" s="137"/>
      <c r="B575" s="137"/>
      <c r="C575" s="137"/>
      <c r="D575" s="137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</row>
    <row r="576" spans="1:26" ht="12.5">
      <c r="A576" s="137"/>
      <c r="B576" s="137"/>
      <c r="C576" s="137"/>
      <c r="D576" s="137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</row>
    <row r="577" spans="1:26" ht="12.5">
      <c r="A577" s="137"/>
      <c r="B577" s="137"/>
      <c r="C577" s="137"/>
      <c r="D577" s="137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</row>
    <row r="578" spans="1:26" ht="12.5">
      <c r="A578" s="137"/>
      <c r="B578" s="137"/>
      <c r="C578" s="137"/>
      <c r="D578" s="137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</row>
    <row r="579" spans="1:26" ht="12.5">
      <c r="A579" s="137"/>
      <c r="B579" s="137"/>
      <c r="C579" s="137"/>
      <c r="D579" s="137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</row>
    <row r="580" spans="1:26" ht="12.5">
      <c r="A580" s="137"/>
      <c r="B580" s="137"/>
      <c r="C580" s="137"/>
      <c r="D580" s="137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</row>
    <row r="581" spans="1:26" ht="12.5">
      <c r="A581" s="137"/>
      <c r="B581" s="137"/>
      <c r="C581" s="137"/>
      <c r="D581" s="137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</row>
    <row r="582" spans="1:26" ht="12.5">
      <c r="A582" s="137"/>
      <c r="B582" s="137"/>
      <c r="C582" s="137"/>
      <c r="D582" s="137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</row>
    <row r="583" spans="1:26" ht="12.5">
      <c r="A583" s="137"/>
      <c r="B583" s="137"/>
      <c r="C583" s="137"/>
      <c r="D583" s="137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</row>
    <row r="584" spans="1:26" ht="12.5">
      <c r="A584" s="137"/>
      <c r="B584" s="137"/>
      <c r="C584" s="137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</row>
    <row r="585" spans="1:26" ht="12.5">
      <c r="A585" s="137"/>
      <c r="B585" s="137"/>
      <c r="C585" s="137"/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</row>
    <row r="586" spans="1:26" ht="12.5">
      <c r="A586" s="137"/>
      <c r="B586" s="137"/>
      <c r="C586" s="137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</row>
    <row r="587" spans="1:26" ht="12.5">
      <c r="A587" s="137"/>
      <c r="B587" s="137"/>
      <c r="C587" s="137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</row>
    <row r="588" spans="1:26" ht="12.5">
      <c r="A588" s="137"/>
      <c r="B588" s="137"/>
      <c r="C588" s="137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</row>
    <row r="589" spans="1:26" ht="12.5">
      <c r="A589" s="137"/>
      <c r="B589" s="137"/>
      <c r="C589" s="137"/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</row>
    <row r="590" spans="1:26" ht="12.5">
      <c r="A590" s="137"/>
      <c r="B590" s="137"/>
      <c r="C590" s="137"/>
      <c r="D590" s="137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</row>
    <row r="591" spans="1:26" ht="12.5">
      <c r="A591" s="137"/>
      <c r="B591" s="137"/>
      <c r="C591" s="137"/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</row>
    <row r="592" spans="1:26" ht="12.5">
      <c r="A592" s="137"/>
      <c r="B592" s="137"/>
      <c r="C592" s="137"/>
      <c r="D592" s="137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</row>
    <row r="593" spans="1:26" ht="12.5">
      <c r="A593" s="137"/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</row>
    <row r="594" spans="1:26" ht="12.5">
      <c r="A594" s="137"/>
      <c r="B594" s="137"/>
      <c r="C594" s="137"/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</row>
    <row r="595" spans="1:26" ht="12.5">
      <c r="A595" s="137"/>
      <c r="B595" s="137"/>
      <c r="C595" s="137"/>
      <c r="D595" s="137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</row>
    <row r="596" spans="1:26" ht="12.5">
      <c r="A596" s="137"/>
      <c r="B596" s="137"/>
      <c r="C596" s="137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</row>
    <row r="597" spans="1:26" ht="12.5">
      <c r="A597" s="137"/>
      <c r="B597" s="137"/>
      <c r="C597" s="137"/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</row>
    <row r="598" spans="1:26" ht="12.5">
      <c r="A598" s="137"/>
      <c r="B598" s="137"/>
      <c r="C598" s="137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</row>
    <row r="599" spans="1:26" ht="12.5">
      <c r="A599" s="137"/>
      <c r="B599" s="137"/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</row>
    <row r="600" spans="1:26" ht="12.5">
      <c r="A600" s="137"/>
      <c r="B600" s="137"/>
      <c r="C600" s="137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</row>
    <row r="601" spans="1:26" ht="12.5">
      <c r="A601" s="137"/>
      <c r="B601" s="137"/>
      <c r="C601" s="137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</row>
    <row r="602" spans="1:26" ht="12.5">
      <c r="A602" s="137"/>
      <c r="B602" s="137"/>
      <c r="C602" s="137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</row>
    <row r="603" spans="1:26" ht="12.5">
      <c r="A603" s="137"/>
      <c r="B603" s="137"/>
      <c r="C603" s="137"/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</row>
    <row r="604" spans="1:26" ht="12.5">
      <c r="A604" s="137"/>
      <c r="B604" s="137"/>
      <c r="C604" s="137"/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</row>
    <row r="605" spans="1:26" ht="12.5">
      <c r="A605" s="137"/>
      <c r="B605" s="137"/>
      <c r="C605" s="137"/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</row>
    <row r="606" spans="1:26" ht="12.5">
      <c r="A606" s="137"/>
      <c r="B606" s="137"/>
      <c r="C606" s="137"/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</row>
    <row r="607" spans="1:26" ht="12.5">
      <c r="A607" s="137"/>
      <c r="B607" s="137"/>
      <c r="C607" s="137"/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</row>
    <row r="608" spans="1:26" ht="12.5">
      <c r="A608" s="137"/>
      <c r="B608" s="137"/>
      <c r="C608" s="137"/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</row>
    <row r="609" spans="1:26" ht="12.5">
      <c r="A609" s="137"/>
      <c r="B609" s="137"/>
      <c r="C609" s="137"/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</row>
    <row r="610" spans="1:26" ht="12.5">
      <c r="A610" s="137"/>
      <c r="B610" s="137"/>
      <c r="C610" s="137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</row>
    <row r="611" spans="1:26" ht="12.5">
      <c r="A611" s="137"/>
      <c r="B611" s="137"/>
      <c r="C611" s="137"/>
      <c r="D611" s="137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</row>
    <row r="612" spans="1:26" ht="12.5">
      <c r="A612" s="137"/>
      <c r="B612" s="137"/>
      <c r="C612" s="137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</row>
    <row r="613" spans="1:26" ht="12.5">
      <c r="A613" s="137"/>
      <c r="B613" s="137"/>
      <c r="C613" s="137"/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</row>
    <row r="614" spans="1:26" ht="12.5">
      <c r="A614" s="137"/>
      <c r="B614" s="137"/>
      <c r="C614" s="137"/>
      <c r="D614" s="137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</row>
    <row r="615" spans="1:26" ht="12.5">
      <c r="A615" s="137"/>
      <c r="B615" s="137"/>
      <c r="C615" s="137"/>
      <c r="D615" s="137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</row>
    <row r="616" spans="1:26" ht="12.5">
      <c r="A616" s="137"/>
      <c r="B616" s="137"/>
      <c r="C616" s="137"/>
      <c r="D616" s="137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</row>
    <row r="617" spans="1:26" ht="12.5">
      <c r="A617" s="137"/>
      <c r="B617" s="137"/>
      <c r="C617" s="137"/>
      <c r="D617" s="137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</row>
    <row r="618" spans="1:26" ht="12.5">
      <c r="A618" s="137"/>
      <c r="B618" s="137"/>
      <c r="C618" s="137"/>
      <c r="D618" s="137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</row>
    <row r="619" spans="1:26" ht="12.5">
      <c r="A619" s="137"/>
      <c r="B619" s="137"/>
      <c r="C619" s="137"/>
      <c r="D619" s="137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</row>
    <row r="620" spans="1:26" ht="12.5">
      <c r="A620" s="137"/>
      <c r="B620" s="137"/>
      <c r="C620" s="137"/>
      <c r="D620" s="137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</row>
    <row r="621" spans="1:26" ht="12.5">
      <c r="A621" s="137"/>
      <c r="B621" s="137"/>
      <c r="C621" s="137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</row>
    <row r="622" spans="1:26" ht="12.5">
      <c r="A622" s="137"/>
      <c r="B622" s="137"/>
      <c r="C622" s="137"/>
      <c r="D622" s="137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</row>
    <row r="623" spans="1:26" ht="12.5">
      <c r="A623" s="137"/>
      <c r="B623" s="137"/>
      <c r="C623" s="137"/>
      <c r="D623" s="137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</row>
    <row r="624" spans="1:26" ht="12.5">
      <c r="A624" s="137"/>
      <c r="B624" s="137"/>
      <c r="C624" s="137"/>
      <c r="D624" s="137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</row>
    <row r="625" spans="1:26" ht="12.5">
      <c r="A625" s="137"/>
      <c r="B625" s="137"/>
      <c r="C625" s="137"/>
      <c r="D625" s="137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</row>
    <row r="626" spans="1:26" ht="12.5">
      <c r="A626" s="137"/>
      <c r="B626" s="137"/>
      <c r="C626" s="137"/>
      <c r="D626" s="137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</row>
    <row r="627" spans="1:26" ht="12.5">
      <c r="A627" s="137"/>
      <c r="B627" s="137"/>
      <c r="C627" s="137"/>
      <c r="D627" s="137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</row>
    <row r="628" spans="1:26" ht="12.5">
      <c r="A628" s="137"/>
      <c r="B628" s="137"/>
      <c r="C628" s="137"/>
      <c r="D628" s="137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</row>
    <row r="629" spans="1:26" ht="12.5">
      <c r="A629" s="137"/>
      <c r="B629" s="137"/>
      <c r="C629" s="137"/>
      <c r="D629" s="137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</row>
    <row r="630" spans="1:26" ht="12.5">
      <c r="A630" s="137"/>
      <c r="B630" s="137"/>
      <c r="C630" s="137"/>
      <c r="D630" s="137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</row>
    <row r="631" spans="1:26" ht="12.5">
      <c r="A631" s="137"/>
      <c r="B631" s="137"/>
      <c r="C631" s="137"/>
      <c r="D631" s="137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</row>
    <row r="632" spans="1:26" ht="12.5">
      <c r="A632" s="137"/>
      <c r="B632" s="137"/>
      <c r="C632" s="137"/>
      <c r="D632" s="137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</row>
    <row r="633" spans="1:26" ht="12.5">
      <c r="A633" s="137"/>
      <c r="B633" s="137"/>
      <c r="C633" s="137"/>
      <c r="D633" s="137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</row>
    <row r="634" spans="1:26" ht="12.5">
      <c r="A634" s="137"/>
      <c r="B634" s="137"/>
      <c r="C634" s="137"/>
      <c r="D634" s="137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</row>
    <row r="635" spans="1:26" ht="12.5">
      <c r="A635" s="137"/>
      <c r="B635" s="137"/>
      <c r="C635" s="137"/>
      <c r="D635" s="137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</row>
    <row r="636" spans="1:26" ht="12.5">
      <c r="A636" s="137"/>
      <c r="B636" s="137"/>
      <c r="C636" s="137"/>
      <c r="D636" s="137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</row>
    <row r="637" spans="1:26" ht="12.5">
      <c r="A637" s="137"/>
      <c r="B637" s="137"/>
      <c r="C637" s="137"/>
      <c r="D637" s="137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</row>
    <row r="638" spans="1:26" ht="12.5">
      <c r="A638" s="137"/>
      <c r="B638" s="137"/>
      <c r="C638" s="137"/>
      <c r="D638" s="137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</row>
    <row r="639" spans="1:26" ht="12.5">
      <c r="A639" s="137"/>
      <c r="B639" s="137"/>
      <c r="C639" s="137"/>
      <c r="D639" s="137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</row>
    <row r="640" spans="1:26" ht="12.5">
      <c r="A640" s="137"/>
      <c r="B640" s="137"/>
      <c r="C640" s="137"/>
      <c r="D640" s="137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</row>
    <row r="641" spans="1:26" ht="12.5">
      <c r="A641" s="137"/>
      <c r="B641" s="137"/>
      <c r="C641" s="137"/>
      <c r="D641" s="137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</row>
    <row r="642" spans="1:26" ht="12.5">
      <c r="A642" s="137"/>
      <c r="B642" s="137"/>
      <c r="C642" s="137"/>
      <c r="D642" s="137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</row>
    <row r="643" spans="1:26" ht="12.5">
      <c r="A643" s="137"/>
      <c r="B643" s="137"/>
      <c r="C643" s="137"/>
      <c r="D643" s="137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</row>
    <row r="644" spans="1:26" ht="12.5">
      <c r="A644" s="137"/>
      <c r="B644" s="137"/>
      <c r="C644" s="137"/>
      <c r="D644" s="137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</row>
    <row r="645" spans="1:26" ht="12.5">
      <c r="A645" s="137"/>
      <c r="B645" s="137"/>
      <c r="C645" s="137"/>
      <c r="D645" s="137"/>
      <c r="E645" s="137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</row>
    <row r="646" spans="1:26" ht="12.5">
      <c r="A646" s="137"/>
      <c r="B646" s="137"/>
      <c r="C646" s="137"/>
      <c r="D646" s="137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</row>
    <row r="647" spans="1:26" ht="12.5">
      <c r="A647" s="137"/>
      <c r="B647" s="137"/>
      <c r="C647" s="137"/>
      <c r="D647" s="137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</row>
    <row r="648" spans="1:26" ht="12.5">
      <c r="A648" s="137"/>
      <c r="B648" s="137"/>
      <c r="C648" s="137"/>
      <c r="D648" s="137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</row>
    <row r="649" spans="1:26" ht="12.5">
      <c r="A649" s="137"/>
      <c r="B649" s="137"/>
      <c r="C649" s="137"/>
      <c r="D649" s="137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</row>
    <row r="650" spans="1:26" ht="12.5">
      <c r="A650" s="137"/>
      <c r="B650" s="137"/>
      <c r="C650" s="137"/>
      <c r="D650" s="137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</row>
    <row r="651" spans="1:26" ht="12.5">
      <c r="A651" s="137"/>
      <c r="B651" s="137"/>
      <c r="C651" s="137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</row>
    <row r="652" spans="1:26" ht="12.5">
      <c r="A652" s="137"/>
      <c r="B652" s="137"/>
      <c r="C652" s="137"/>
      <c r="D652" s="137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</row>
    <row r="653" spans="1:26" ht="12.5">
      <c r="A653" s="137"/>
      <c r="B653" s="137"/>
      <c r="C653" s="137"/>
      <c r="D653" s="137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</row>
    <row r="654" spans="1:26" ht="12.5">
      <c r="A654" s="137"/>
      <c r="B654" s="137"/>
      <c r="C654" s="137"/>
      <c r="D654" s="137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</row>
    <row r="655" spans="1:26" ht="12.5">
      <c r="A655" s="137"/>
      <c r="B655" s="137"/>
      <c r="C655" s="137"/>
      <c r="D655" s="137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</row>
    <row r="656" spans="1:26" ht="12.5">
      <c r="A656" s="137"/>
      <c r="B656" s="137"/>
      <c r="C656" s="137"/>
      <c r="D656" s="137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</row>
    <row r="657" spans="1:26" ht="12.5">
      <c r="A657" s="137"/>
      <c r="B657" s="137"/>
      <c r="C657" s="137"/>
      <c r="D657" s="137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</row>
    <row r="658" spans="1:26" ht="12.5">
      <c r="A658" s="137"/>
      <c r="B658" s="137"/>
      <c r="C658" s="137"/>
      <c r="D658" s="137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</row>
    <row r="659" spans="1:26" ht="12.5">
      <c r="A659" s="137"/>
      <c r="B659" s="137"/>
      <c r="C659" s="137"/>
      <c r="D659" s="137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</row>
    <row r="660" spans="1:26" ht="12.5">
      <c r="A660" s="137"/>
      <c r="B660" s="137"/>
      <c r="C660" s="137"/>
      <c r="D660" s="137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</row>
    <row r="661" spans="1:26" ht="12.5">
      <c r="A661" s="137"/>
      <c r="B661" s="137"/>
      <c r="C661" s="137"/>
      <c r="D661" s="137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</row>
    <row r="662" spans="1:26" ht="12.5">
      <c r="A662" s="137"/>
      <c r="B662" s="137"/>
      <c r="C662" s="137"/>
      <c r="D662" s="137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</row>
    <row r="663" spans="1:26" ht="12.5">
      <c r="A663" s="137"/>
      <c r="B663" s="137"/>
      <c r="C663" s="137"/>
      <c r="D663" s="137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</row>
    <row r="664" spans="1:26" ht="12.5">
      <c r="A664" s="137"/>
      <c r="B664" s="137"/>
      <c r="C664" s="137"/>
      <c r="D664" s="137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</row>
    <row r="665" spans="1:26" ht="12.5">
      <c r="A665" s="137"/>
      <c r="B665" s="137"/>
      <c r="C665" s="137"/>
      <c r="D665" s="137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</row>
    <row r="666" spans="1:26" ht="12.5">
      <c r="A666" s="137"/>
      <c r="B666" s="137"/>
      <c r="C666" s="137"/>
      <c r="D666" s="137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</row>
    <row r="667" spans="1:26" ht="12.5">
      <c r="A667" s="137"/>
      <c r="B667" s="137"/>
      <c r="C667" s="137"/>
      <c r="D667" s="137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</row>
    <row r="668" spans="1:26" ht="12.5">
      <c r="A668" s="137"/>
      <c r="B668" s="137"/>
      <c r="C668" s="137"/>
      <c r="D668" s="137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</row>
    <row r="669" spans="1:26" ht="12.5">
      <c r="A669" s="137"/>
      <c r="B669" s="137"/>
      <c r="C669" s="137"/>
      <c r="D669" s="137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</row>
    <row r="670" spans="1:26" ht="12.5">
      <c r="A670" s="137"/>
      <c r="B670" s="137"/>
      <c r="C670" s="137"/>
      <c r="D670" s="137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</row>
    <row r="671" spans="1:26" ht="12.5">
      <c r="A671" s="137"/>
      <c r="B671" s="137"/>
      <c r="C671" s="137"/>
      <c r="D671" s="137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</row>
    <row r="672" spans="1:26" ht="12.5">
      <c r="A672" s="137"/>
      <c r="B672" s="137"/>
      <c r="C672" s="137"/>
      <c r="D672" s="137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</row>
    <row r="673" spans="1:26" ht="12.5">
      <c r="A673" s="137"/>
      <c r="B673" s="137"/>
      <c r="C673" s="137"/>
      <c r="D673" s="137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</row>
    <row r="674" spans="1:26" ht="12.5">
      <c r="A674" s="137"/>
      <c r="B674" s="137"/>
      <c r="C674" s="137"/>
      <c r="D674" s="137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</row>
    <row r="675" spans="1:26" ht="12.5">
      <c r="A675" s="137"/>
      <c r="B675" s="137"/>
      <c r="C675" s="137"/>
      <c r="D675" s="137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</row>
    <row r="676" spans="1:26" ht="12.5">
      <c r="A676" s="137"/>
      <c r="B676" s="137"/>
      <c r="C676" s="137"/>
      <c r="D676" s="137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</row>
    <row r="677" spans="1:26" ht="12.5">
      <c r="A677" s="137"/>
      <c r="B677" s="137"/>
      <c r="C677" s="137"/>
      <c r="D677" s="137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</row>
    <row r="678" spans="1:26" ht="12.5">
      <c r="A678" s="137"/>
      <c r="B678" s="137"/>
      <c r="C678" s="137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</row>
    <row r="679" spans="1:26" ht="12.5">
      <c r="A679" s="137"/>
      <c r="B679" s="137"/>
      <c r="C679" s="137"/>
      <c r="D679" s="137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</row>
    <row r="680" spans="1:26" ht="12.5">
      <c r="A680" s="137"/>
      <c r="B680" s="137"/>
      <c r="C680" s="137"/>
      <c r="D680" s="137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</row>
    <row r="681" spans="1:26" ht="12.5">
      <c r="A681" s="137"/>
      <c r="B681" s="137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</row>
    <row r="682" spans="1:26" ht="12.5">
      <c r="A682" s="137"/>
      <c r="B682" s="137"/>
      <c r="C682" s="137"/>
      <c r="D682" s="137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</row>
    <row r="683" spans="1:26" ht="12.5">
      <c r="A683" s="137"/>
      <c r="B683" s="137"/>
      <c r="C683" s="137"/>
      <c r="D683" s="137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</row>
    <row r="684" spans="1:26" ht="12.5">
      <c r="A684" s="137"/>
      <c r="B684" s="137"/>
      <c r="C684" s="137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</row>
    <row r="685" spans="1:26" ht="12.5">
      <c r="A685" s="137"/>
      <c r="B685" s="137"/>
      <c r="C685" s="137"/>
      <c r="D685" s="137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</row>
    <row r="686" spans="1:26" ht="12.5">
      <c r="A686" s="137"/>
      <c r="B686" s="137"/>
      <c r="C686" s="137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</row>
    <row r="687" spans="1:26" ht="12.5">
      <c r="A687" s="137"/>
      <c r="B687" s="137"/>
      <c r="C687" s="137"/>
      <c r="D687" s="137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</row>
    <row r="688" spans="1:26" ht="12.5">
      <c r="A688" s="137"/>
      <c r="B688" s="137"/>
      <c r="C688" s="137"/>
      <c r="D688" s="137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</row>
    <row r="689" spans="1:26" ht="12.5">
      <c r="A689" s="137"/>
      <c r="B689" s="137"/>
      <c r="C689" s="137"/>
      <c r="D689" s="137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</row>
    <row r="690" spans="1:26" ht="12.5">
      <c r="A690" s="137"/>
      <c r="B690" s="137"/>
      <c r="C690" s="137"/>
      <c r="D690" s="137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</row>
    <row r="691" spans="1:26" ht="12.5">
      <c r="A691" s="137"/>
      <c r="B691" s="137"/>
      <c r="C691" s="137"/>
      <c r="D691" s="137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</row>
    <row r="692" spans="1:26" ht="12.5">
      <c r="A692" s="137"/>
      <c r="B692" s="137"/>
      <c r="C692" s="137"/>
      <c r="D692" s="137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</row>
    <row r="693" spans="1:26" ht="12.5">
      <c r="A693" s="137"/>
      <c r="B693" s="137"/>
      <c r="C693" s="137"/>
      <c r="D693" s="137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</row>
    <row r="694" spans="1:26" ht="12.5">
      <c r="A694" s="137"/>
      <c r="B694" s="137"/>
      <c r="C694" s="137"/>
      <c r="D694" s="137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</row>
    <row r="695" spans="1:26" ht="12.5">
      <c r="A695" s="137"/>
      <c r="B695" s="137"/>
      <c r="C695" s="137"/>
      <c r="D695" s="137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</row>
    <row r="696" spans="1:26" ht="12.5">
      <c r="A696" s="137"/>
      <c r="B696" s="137"/>
      <c r="C696" s="137"/>
      <c r="D696" s="137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</row>
    <row r="697" spans="1:26" ht="12.5">
      <c r="A697" s="137"/>
      <c r="B697" s="137"/>
      <c r="C697" s="137"/>
      <c r="D697" s="137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</row>
    <row r="698" spans="1:26" ht="12.5">
      <c r="A698" s="137"/>
      <c r="B698" s="137"/>
      <c r="C698" s="137"/>
      <c r="D698" s="137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</row>
    <row r="699" spans="1:26" ht="12.5">
      <c r="A699" s="137"/>
      <c r="B699" s="137"/>
      <c r="C699" s="137"/>
      <c r="D699" s="137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</row>
    <row r="700" spans="1:26" ht="12.5">
      <c r="A700" s="137"/>
      <c r="B700" s="137"/>
      <c r="C700" s="137"/>
      <c r="D700" s="137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</row>
    <row r="701" spans="1:26" ht="12.5">
      <c r="A701" s="137"/>
      <c r="B701" s="137"/>
      <c r="C701" s="137"/>
      <c r="D701" s="137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</row>
    <row r="702" spans="1:26" ht="12.5">
      <c r="A702" s="137"/>
      <c r="B702" s="137"/>
      <c r="C702" s="137"/>
      <c r="D702" s="137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</row>
    <row r="703" spans="1:26" ht="12.5">
      <c r="A703" s="137"/>
      <c r="B703" s="137"/>
      <c r="C703" s="137"/>
      <c r="D703" s="137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</row>
    <row r="704" spans="1:26" ht="12.5">
      <c r="A704" s="137"/>
      <c r="B704" s="137"/>
      <c r="C704" s="137"/>
      <c r="D704" s="137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</row>
    <row r="705" spans="1:26" ht="12.5">
      <c r="A705" s="137"/>
      <c r="B705" s="137"/>
      <c r="C705" s="137"/>
      <c r="D705" s="137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</row>
    <row r="706" spans="1:26" ht="12.5">
      <c r="A706" s="137"/>
      <c r="B706" s="137"/>
      <c r="C706" s="137"/>
      <c r="D706" s="137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</row>
    <row r="707" spans="1:26" ht="12.5">
      <c r="A707" s="137"/>
      <c r="B707" s="137"/>
      <c r="C707" s="137"/>
      <c r="D707" s="137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</row>
    <row r="708" spans="1:26" ht="12.5">
      <c r="A708" s="137"/>
      <c r="B708" s="137"/>
      <c r="C708" s="137"/>
      <c r="D708" s="137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</row>
    <row r="709" spans="1:26" ht="12.5">
      <c r="A709" s="137"/>
      <c r="B709" s="137"/>
      <c r="C709" s="137"/>
      <c r="D709" s="137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</row>
    <row r="710" spans="1:26" ht="12.5">
      <c r="A710" s="137"/>
      <c r="B710" s="137"/>
      <c r="C710" s="137"/>
      <c r="D710" s="137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37"/>
      <c r="U710" s="137"/>
      <c r="V710" s="137"/>
      <c r="W710" s="137"/>
      <c r="X710" s="137"/>
      <c r="Y710" s="137"/>
      <c r="Z710" s="137"/>
    </row>
    <row r="711" spans="1:26" ht="12.5">
      <c r="A711" s="137"/>
      <c r="B711" s="137"/>
      <c r="C711" s="137"/>
      <c r="D711" s="137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</row>
    <row r="712" spans="1:26" ht="12.5">
      <c r="A712" s="137"/>
      <c r="B712" s="137"/>
      <c r="C712" s="137"/>
      <c r="D712" s="137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</row>
    <row r="713" spans="1:26" ht="12.5">
      <c r="A713" s="137"/>
      <c r="B713" s="137"/>
      <c r="C713" s="137"/>
      <c r="D713" s="137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</row>
    <row r="714" spans="1:26" ht="12.5">
      <c r="A714" s="137"/>
      <c r="B714" s="137"/>
      <c r="C714" s="137"/>
      <c r="D714" s="137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</row>
    <row r="715" spans="1:26" ht="12.5">
      <c r="A715" s="137"/>
      <c r="B715" s="137"/>
      <c r="C715" s="137"/>
      <c r="D715" s="137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</row>
    <row r="716" spans="1:26" ht="12.5">
      <c r="A716" s="137"/>
      <c r="B716" s="137"/>
      <c r="C716" s="137"/>
      <c r="D716" s="137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</row>
    <row r="717" spans="1:26" ht="12.5">
      <c r="A717" s="137"/>
      <c r="B717" s="137"/>
      <c r="C717" s="137"/>
      <c r="D717" s="137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</row>
    <row r="718" spans="1:26" ht="12.5">
      <c r="A718" s="137"/>
      <c r="B718" s="137"/>
      <c r="C718" s="137"/>
      <c r="D718" s="137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</row>
    <row r="719" spans="1:26" ht="12.5">
      <c r="A719" s="137"/>
      <c r="B719" s="137"/>
      <c r="C719" s="137"/>
      <c r="D719" s="137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</row>
    <row r="720" spans="1:26" ht="12.5">
      <c r="A720" s="137"/>
      <c r="B720" s="137"/>
      <c r="C720" s="137"/>
      <c r="D720" s="137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</row>
    <row r="721" spans="1:26" ht="12.5">
      <c r="A721" s="137"/>
      <c r="B721" s="137"/>
      <c r="C721" s="137"/>
      <c r="D721" s="137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</row>
    <row r="722" spans="1:26" ht="12.5">
      <c r="A722" s="137"/>
      <c r="B722" s="137"/>
      <c r="C722" s="137"/>
      <c r="D722" s="137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</row>
    <row r="723" spans="1:26" ht="12.5">
      <c r="A723" s="137"/>
      <c r="B723" s="137"/>
      <c r="C723" s="137"/>
      <c r="D723" s="137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</row>
    <row r="724" spans="1:26" ht="12.5">
      <c r="A724" s="137"/>
      <c r="B724" s="137"/>
      <c r="C724" s="137"/>
      <c r="D724" s="137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</row>
    <row r="725" spans="1:26" ht="12.5">
      <c r="A725" s="137"/>
      <c r="B725" s="137"/>
      <c r="C725" s="137"/>
      <c r="D725" s="137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</row>
    <row r="726" spans="1:26" ht="12.5">
      <c r="A726" s="137"/>
      <c r="B726" s="137"/>
      <c r="C726" s="137"/>
      <c r="D726" s="137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</row>
    <row r="727" spans="1:26" ht="12.5">
      <c r="A727" s="137"/>
      <c r="B727" s="137"/>
      <c r="C727" s="137"/>
      <c r="D727" s="137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</row>
    <row r="728" spans="1:26" ht="12.5">
      <c r="A728" s="137"/>
      <c r="B728" s="137"/>
      <c r="C728" s="137"/>
      <c r="D728" s="137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</row>
    <row r="729" spans="1:26" ht="12.5">
      <c r="A729" s="137"/>
      <c r="B729" s="137"/>
      <c r="C729" s="137"/>
      <c r="D729" s="137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</row>
    <row r="730" spans="1:26" ht="12.5">
      <c r="A730" s="137"/>
      <c r="B730" s="137"/>
      <c r="C730" s="137"/>
      <c r="D730" s="137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</row>
    <row r="731" spans="1:26" ht="12.5">
      <c r="A731" s="137"/>
      <c r="B731" s="137"/>
      <c r="C731" s="137"/>
      <c r="D731" s="137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</row>
    <row r="732" spans="1:26" ht="12.5">
      <c r="A732" s="137"/>
      <c r="B732" s="137"/>
      <c r="C732" s="137"/>
      <c r="D732" s="137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</row>
    <row r="733" spans="1:26" ht="12.5">
      <c r="A733" s="137"/>
      <c r="B733" s="137"/>
      <c r="C733" s="137"/>
      <c r="D733" s="137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</row>
    <row r="734" spans="1:26" ht="12.5">
      <c r="A734" s="137"/>
      <c r="B734" s="137"/>
      <c r="C734" s="137"/>
      <c r="D734" s="137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</row>
    <row r="735" spans="1:26" ht="12.5">
      <c r="A735" s="137"/>
      <c r="B735" s="137"/>
      <c r="C735" s="137"/>
      <c r="D735" s="137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</row>
    <row r="736" spans="1:26" ht="12.5">
      <c r="A736" s="137"/>
      <c r="B736" s="137"/>
      <c r="C736" s="137"/>
      <c r="D736" s="137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37"/>
      <c r="U736" s="137"/>
      <c r="V736" s="137"/>
      <c r="W736" s="137"/>
      <c r="X736" s="137"/>
      <c r="Y736" s="137"/>
      <c r="Z736" s="137"/>
    </row>
    <row r="737" spans="1:26" ht="12.5">
      <c r="A737" s="137"/>
      <c r="B737" s="137"/>
      <c r="C737" s="137"/>
      <c r="D737" s="137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</row>
    <row r="738" spans="1:26" ht="12.5">
      <c r="A738" s="137"/>
      <c r="B738" s="137"/>
      <c r="C738" s="137"/>
      <c r="D738" s="137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</row>
    <row r="739" spans="1:26" ht="12.5">
      <c r="A739" s="137"/>
      <c r="B739" s="137"/>
      <c r="C739" s="137"/>
      <c r="D739" s="137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</row>
    <row r="740" spans="1:26" ht="12.5">
      <c r="A740" s="137"/>
      <c r="B740" s="137"/>
      <c r="C740" s="137"/>
      <c r="D740" s="137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</row>
    <row r="741" spans="1:26" ht="12.5">
      <c r="A741" s="137"/>
      <c r="B741" s="137"/>
      <c r="C741" s="137"/>
      <c r="D741" s="137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</row>
    <row r="742" spans="1:26" ht="12.5">
      <c r="A742" s="137"/>
      <c r="B742" s="137"/>
      <c r="C742" s="137"/>
      <c r="D742" s="137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</row>
    <row r="743" spans="1:26" ht="12.5">
      <c r="A743" s="137"/>
      <c r="B743" s="137"/>
      <c r="C743" s="137"/>
      <c r="D743" s="137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</row>
    <row r="744" spans="1:26" ht="12.5">
      <c r="A744" s="137"/>
      <c r="B744" s="137"/>
      <c r="C744" s="137"/>
      <c r="D744" s="137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</row>
    <row r="745" spans="1:26" ht="12.5">
      <c r="A745" s="137"/>
      <c r="B745" s="137"/>
      <c r="C745" s="137"/>
      <c r="D745" s="137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</row>
    <row r="746" spans="1:26" ht="12.5">
      <c r="A746" s="137"/>
      <c r="B746" s="137"/>
      <c r="C746" s="137"/>
      <c r="D746" s="137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</row>
    <row r="747" spans="1:26" ht="12.5">
      <c r="A747" s="137"/>
      <c r="B747" s="137"/>
      <c r="C747" s="137"/>
      <c r="D747" s="137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</row>
    <row r="748" spans="1:26" ht="12.5">
      <c r="A748" s="137"/>
      <c r="B748" s="137"/>
      <c r="C748" s="137"/>
      <c r="D748" s="137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</row>
    <row r="749" spans="1:26" ht="12.5">
      <c r="A749" s="137"/>
      <c r="B749" s="137"/>
      <c r="C749" s="137"/>
      <c r="D749" s="137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</row>
    <row r="750" spans="1:26" ht="12.5">
      <c r="A750" s="137"/>
      <c r="B750" s="137"/>
      <c r="C750" s="137"/>
      <c r="D750" s="137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</row>
    <row r="751" spans="1:26" ht="12.5">
      <c r="A751" s="137"/>
      <c r="B751" s="137"/>
      <c r="C751" s="137"/>
      <c r="D751" s="137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</row>
    <row r="752" spans="1:26" ht="12.5">
      <c r="A752" s="137"/>
      <c r="B752" s="137"/>
      <c r="C752" s="137"/>
      <c r="D752" s="137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</row>
    <row r="753" spans="1:26" ht="12.5">
      <c r="A753" s="137"/>
      <c r="B753" s="137"/>
      <c r="C753" s="137"/>
      <c r="D753" s="137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</row>
    <row r="754" spans="1:26" ht="12.5">
      <c r="A754" s="137"/>
      <c r="B754" s="137"/>
      <c r="C754" s="137"/>
      <c r="D754" s="137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</row>
    <row r="755" spans="1:26" ht="12.5">
      <c r="A755" s="137"/>
      <c r="B755" s="137"/>
      <c r="C755" s="137"/>
      <c r="D755" s="137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</row>
    <row r="756" spans="1:26" ht="12.5">
      <c r="A756" s="137"/>
      <c r="B756" s="137"/>
      <c r="C756" s="137"/>
      <c r="D756" s="137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</row>
    <row r="757" spans="1:26" ht="12.5">
      <c r="A757" s="137"/>
      <c r="B757" s="137"/>
      <c r="C757" s="137"/>
      <c r="D757" s="137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</row>
    <row r="758" spans="1:26" ht="12.5">
      <c r="A758" s="137"/>
      <c r="B758" s="137"/>
      <c r="C758" s="137"/>
      <c r="D758" s="137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</row>
    <row r="759" spans="1:26" ht="12.5">
      <c r="A759" s="137"/>
      <c r="B759" s="137"/>
      <c r="C759" s="137"/>
      <c r="D759" s="137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</row>
    <row r="760" spans="1:26" ht="12.5">
      <c r="A760" s="137"/>
      <c r="B760" s="137"/>
      <c r="C760" s="137"/>
      <c r="D760" s="137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</row>
    <row r="761" spans="1:26" ht="12.5">
      <c r="A761" s="137"/>
      <c r="B761" s="137"/>
      <c r="C761" s="137"/>
      <c r="D761" s="137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</row>
    <row r="762" spans="1:26" ht="12.5">
      <c r="A762" s="137"/>
      <c r="B762" s="137"/>
      <c r="C762" s="137"/>
      <c r="D762" s="137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</row>
    <row r="763" spans="1:26" ht="12.5">
      <c r="A763" s="137"/>
      <c r="B763" s="137"/>
      <c r="C763" s="137"/>
      <c r="D763" s="137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</row>
    <row r="764" spans="1:26" ht="12.5">
      <c r="A764" s="137"/>
      <c r="B764" s="137"/>
      <c r="C764" s="137"/>
      <c r="D764" s="137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</row>
    <row r="765" spans="1:26" ht="12.5">
      <c r="A765" s="137"/>
      <c r="B765" s="137"/>
      <c r="C765" s="137"/>
      <c r="D765" s="137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</row>
    <row r="766" spans="1:26" ht="12.5">
      <c r="A766" s="137"/>
      <c r="B766" s="137"/>
      <c r="C766" s="137"/>
      <c r="D766" s="137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</row>
    <row r="767" spans="1:26" ht="12.5">
      <c r="A767" s="137"/>
      <c r="B767" s="137"/>
      <c r="C767" s="137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</row>
    <row r="768" spans="1:26" ht="12.5">
      <c r="A768" s="137"/>
      <c r="B768" s="137"/>
      <c r="C768" s="137"/>
      <c r="D768" s="137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</row>
    <row r="769" spans="1:26" ht="12.5">
      <c r="A769" s="137"/>
      <c r="B769" s="137"/>
      <c r="C769" s="137"/>
      <c r="D769" s="137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</row>
    <row r="770" spans="1:26" ht="12.5">
      <c r="A770" s="137"/>
      <c r="B770" s="137"/>
      <c r="C770" s="137"/>
      <c r="D770" s="137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</row>
    <row r="771" spans="1:26" ht="12.5">
      <c r="A771" s="137"/>
      <c r="B771" s="137"/>
      <c r="C771" s="137"/>
      <c r="D771" s="137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</row>
    <row r="772" spans="1:26" ht="12.5">
      <c r="A772" s="137"/>
      <c r="B772" s="137"/>
      <c r="C772" s="137"/>
      <c r="D772" s="137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</row>
    <row r="773" spans="1:26" ht="12.5">
      <c r="A773" s="137"/>
      <c r="B773" s="137"/>
      <c r="C773" s="137"/>
      <c r="D773" s="137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</row>
    <row r="774" spans="1:26" ht="12.5">
      <c r="A774" s="137"/>
      <c r="B774" s="137"/>
      <c r="C774" s="137"/>
      <c r="D774" s="137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</row>
    <row r="775" spans="1:26" ht="12.5">
      <c r="A775" s="137"/>
      <c r="B775" s="137"/>
      <c r="C775" s="137"/>
      <c r="D775" s="137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</row>
    <row r="776" spans="1:26" ht="12.5">
      <c r="A776" s="137"/>
      <c r="B776" s="137"/>
      <c r="C776" s="137"/>
      <c r="D776" s="137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</row>
    <row r="777" spans="1:26" ht="12.5">
      <c r="A777" s="137"/>
      <c r="B777" s="137"/>
      <c r="C777" s="137"/>
      <c r="D777" s="137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</row>
    <row r="778" spans="1:26" ht="12.5">
      <c r="A778" s="137"/>
      <c r="B778" s="137"/>
      <c r="C778" s="137"/>
      <c r="D778" s="137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</row>
    <row r="779" spans="1:26" ht="12.5">
      <c r="A779" s="137"/>
      <c r="B779" s="137"/>
      <c r="C779" s="137"/>
      <c r="D779" s="137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</row>
    <row r="780" spans="1:26" ht="12.5">
      <c r="A780" s="137"/>
      <c r="B780" s="137"/>
      <c r="C780" s="137"/>
      <c r="D780" s="137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</row>
    <row r="781" spans="1:26" ht="12.5">
      <c r="A781" s="137"/>
      <c r="B781" s="137"/>
      <c r="C781" s="137"/>
      <c r="D781" s="137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</row>
    <row r="782" spans="1:26" ht="12.5">
      <c r="A782" s="137"/>
      <c r="B782" s="137"/>
      <c r="C782" s="137"/>
      <c r="D782" s="137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</row>
    <row r="783" spans="1:26" ht="12.5">
      <c r="A783" s="137"/>
      <c r="B783" s="137"/>
      <c r="C783" s="137"/>
      <c r="D783" s="137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</row>
    <row r="784" spans="1:26" ht="12.5">
      <c r="A784" s="137"/>
      <c r="B784" s="137"/>
      <c r="C784" s="137"/>
      <c r="D784" s="137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</row>
    <row r="785" spans="1:26" ht="12.5">
      <c r="A785" s="137"/>
      <c r="B785" s="137"/>
      <c r="C785" s="137"/>
      <c r="D785" s="137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</row>
    <row r="786" spans="1:26" ht="12.5">
      <c r="A786" s="137"/>
      <c r="B786" s="137"/>
      <c r="C786" s="137"/>
      <c r="D786" s="137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</row>
    <row r="787" spans="1:26" ht="12.5">
      <c r="A787" s="137"/>
      <c r="B787" s="137"/>
      <c r="C787" s="137"/>
      <c r="D787" s="137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</row>
    <row r="788" spans="1:26" ht="12.5">
      <c r="A788" s="137"/>
      <c r="B788" s="137"/>
      <c r="C788" s="137"/>
      <c r="D788" s="137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</row>
    <row r="789" spans="1:26" ht="12.5">
      <c r="A789" s="137"/>
      <c r="B789" s="137"/>
      <c r="C789" s="137"/>
      <c r="D789" s="137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</row>
    <row r="790" spans="1:26" ht="12.5">
      <c r="A790" s="137"/>
      <c r="B790" s="137"/>
      <c r="C790" s="137"/>
      <c r="D790" s="137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</row>
    <row r="791" spans="1:26" ht="12.5">
      <c r="A791" s="137"/>
      <c r="B791" s="137"/>
      <c r="C791" s="137"/>
      <c r="D791" s="137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</row>
    <row r="792" spans="1:26" ht="12.5">
      <c r="A792" s="137"/>
      <c r="B792" s="137"/>
      <c r="C792" s="137"/>
      <c r="D792" s="137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</row>
    <row r="793" spans="1:26" ht="12.5">
      <c r="A793" s="137"/>
      <c r="B793" s="137"/>
      <c r="C793" s="137"/>
      <c r="D793" s="137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</row>
    <row r="794" spans="1:26" ht="12.5">
      <c r="A794" s="137"/>
      <c r="B794" s="137"/>
      <c r="C794" s="137"/>
      <c r="D794" s="137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</row>
    <row r="795" spans="1:26" ht="12.5">
      <c r="A795" s="137"/>
      <c r="B795" s="137"/>
      <c r="C795" s="137"/>
      <c r="D795" s="137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</row>
    <row r="796" spans="1:26" ht="12.5">
      <c r="A796" s="137"/>
      <c r="B796" s="137"/>
      <c r="C796" s="137"/>
      <c r="D796" s="137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</row>
    <row r="797" spans="1:26" ht="12.5">
      <c r="A797" s="137"/>
      <c r="B797" s="137"/>
      <c r="C797" s="137"/>
      <c r="D797" s="137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</row>
    <row r="798" spans="1:26" ht="12.5">
      <c r="A798" s="137"/>
      <c r="B798" s="137"/>
      <c r="C798" s="137"/>
      <c r="D798" s="137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</row>
    <row r="799" spans="1:26" ht="12.5">
      <c r="A799" s="137"/>
      <c r="B799" s="137"/>
      <c r="C799" s="137"/>
      <c r="D799" s="137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</row>
    <row r="800" spans="1:26" ht="12.5">
      <c r="A800" s="137"/>
      <c r="B800" s="137"/>
      <c r="C800" s="137"/>
      <c r="D800" s="137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</row>
    <row r="801" spans="1:26" ht="12.5">
      <c r="A801" s="137"/>
      <c r="B801" s="137"/>
      <c r="C801" s="137"/>
      <c r="D801" s="137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</row>
    <row r="802" spans="1:26" ht="12.5">
      <c r="A802" s="137"/>
      <c r="B802" s="137"/>
      <c r="C802" s="137"/>
      <c r="D802" s="137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37"/>
      <c r="U802" s="137"/>
      <c r="V802" s="137"/>
      <c r="W802" s="137"/>
      <c r="X802" s="137"/>
      <c r="Y802" s="137"/>
      <c r="Z802" s="137"/>
    </row>
    <row r="803" spans="1:26" ht="12.5">
      <c r="A803" s="137"/>
      <c r="B803" s="137"/>
      <c r="C803" s="137"/>
      <c r="D803" s="137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</row>
    <row r="804" spans="1:26" ht="12.5">
      <c r="A804" s="137"/>
      <c r="B804" s="137"/>
      <c r="C804" s="137"/>
      <c r="D804" s="137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</row>
    <row r="805" spans="1:26" ht="12.5">
      <c r="A805" s="137"/>
      <c r="B805" s="137"/>
      <c r="C805" s="137"/>
      <c r="D805" s="137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</row>
    <row r="806" spans="1:26" ht="12.5">
      <c r="A806" s="137"/>
      <c r="B806" s="137"/>
      <c r="C806" s="137"/>
      <c r="D806" s="137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</row>
    <row r="807" spans="1:26" ht="12.5">
      <c r="A807" s="137"/>
      <c r="B807" s="137"/>
      <c r="C807" s="137"/>
      <c r="D807" s="137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</row>
    <row r="808" spans="1:26" ht="12.5">
      <c r="A808" s="137"/>
      <c r="B808" s="137"/>
      <c r="C808" s="137"/>
      <c r="D808" s="137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</row>
    <row r="809" spans="1:26" ht="12.5">
      <c r="A809" s="137"/>
      <c r="B809" s="137"/>
      <c r="C809" s="137"/>
      <c r="D809" s="137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</row>
    <row r="810" spans="1:26" ht="12.5">
      <c r="A810" s="137"/>
      <c r="B810" s="137"/>
      <c r="C810" s="137"/>
      <c r="D810" s="137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</row>
    <row r="811" spans="1:26" ht="12.5">
      <c r="A811" s="137"/>
      <c r="B811" s="137"/>
      <c r="C811" s="137"/>
      <c r="D811" s="137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</row>
    <row r="812" spans="1:26" ht="12.5">
      <c r="A812" s="137"/>
      <c r="B812" s="137"/>
      <c r="C812" s="137"/>
      <c r="D812" s="137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</row>
    <row r="813" spans="1:26" ht="12.5">
      <c r="A813" s="137"/>
      <c r="B813" s="137"/>
      <c r="C813" s="137"/>
      <c r="D813" s="137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</row>
    <row r="814" spans="1:26" ht="12.5">
      <c r="A814" s="137"/>
      <c r="B814" s="137"/>
      <c r="C814" s="137"/>
      <c r="D814" s="137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</row>
    <row r="815" spans="1:26" ht="12.5">
      <c r="A815" s="137"/>
      <c r="B815" s="137"/>
      <c r="C815" s="137"/>
      <c r="D815" s="137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</row>
    <row r="816" spans="1:26" ht="12.5">
      <c r="A816" s="137"/>
      <c r="B816" s="137"/>
      <c r="C816" s="137"/>
      <c r="D816" s="137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</row>
    <row r="817" spans="1:26" ht="12.5">
      <c r="A817" s="137"/>
      <c r="B817" s="137"/>
      <c r="C817" s="137"/>
      <c r="D817" s="137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</row>
    <row r="818" spans="1:26" ht="12.5">
      <c r="A818" s="137"/>
      <c r="B818" s="137"/>
      <c r="C818" s="137"/>
      <c r="D818" s="137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37"/>
      <c r="U818" s="137"/>
      <c r="V818" s="137"/>
      <c r="W818" s="137"/>
      <c r="X818" s="137"/>
      <c r="Y818" s="137"/>
      <c r="Z818" s="137"/>
    </row>
    <row r="819" spans="1:26" ht="12.5">
      <c r="A819" s="137"/>
      <c r="B819" s="137"/>
      <c r="C819" s="137"/>
      <c r="D819" s="137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</row>
    <row r="820" spans="1:26" ht="12.5">
      <c r="A820" s="137"/>
      <c r="B820" s="137"/>
      <c r="C820" s="137"/>
      <c r="D820" s="137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</row>
    <row r="821" spans="1:26" ht="12.5">
      <c r="A821" s="137"/>
      <c r="B821" s="137"/>
      <c r="C821" s="137"/>
      <c r="D821" s="137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</row>
    <row r="822" spans="1:26" ht="12.5">
      <c r="A822" s="137"/>
      <c r="B822" s="137"/>
      <c r="C822" s="137"/>
      <c r="D822" s="137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</row>
    <row r="823" spans="1:26" ht="12.5">
      <c r="A823" s="137"/>
      <c r="B823" s="137"/>
      <c r="C823" s="137"/>
      <c r="D823" s="137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</row>
    <row r="824" spans="1:26" ht="12.5">
      <c r="A824" s="137"/>
      <c r="B824" s="137"/>
      <c r="C824" s="137"/>
      <c r="D824" s="137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</row>
    <row r="825" spans="1:26" ht="12.5">
      <c r="A825" s="137"/>
      <c r="B825" s="137"/>
      <c r="C825" s="137"/>
      <c r="D825" s="137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</row>
    <row r="826" spans="1:26" ht="12.5">
      <c r="A826" s="137"/>
      <c r="B826" s="137"/>
      <c r="C826" s="137"/>
      <c r="D826" s="137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</row>
    <row r="827" spans="1:26" ht="12.5">
      <c r="A827" s="137"/>
      <c r="B827" s="137"/>
      <c r="C827" s="137"/>
      <c r="D827" s="137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</row>
    <row r="828" spans="1:26" ht="12.5">
      <c r="A828" s="137"/>
      <c r="B828" s="137"/>
      <c r="C828" s="137"/>
      <c r="D828" s="137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</row>
    <row r="829" spans="1:26" ht="12.5">
      <c r="A829" s="137"/>
      <c r="B829" s="137"/>
      <c r="C829" s="137"/>
      <c r="D829" s="137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</row>
    <row r="830" spans="1:26" ht="12.5">
      <c r="A830" s="137"/>
      <c r="B830" s="137"/>
      <c r="C830" s="137"/>
      <c r="D830" s="137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</row>
    <row r="831" spans="1:26" ht="12.5">
      <c r="A831" s="137"/>
      <c r="B831" s="137"/>
      <c r="C831" s="137"/>
      <c r="D831" s="137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</row>
    <row r="832" spans="1:26" ht="12.5">
      <c r="A832" s="137"/>
      <c r="B832" s="137"/>
      <c r="C832" s="137"/>
      <c r="D832" s="137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</row>
    <row r="833" spans="1:26" ht="12.5">
      <c r="A833" s="137"/>
      <c r="B833" s="137"/>
      <c r="C833" s="137"/>
      <c r="D833" s="137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</row>
    <row r="834" spans="1:26" ht="12.5">
      <c r="A834" s="137"/>
      <c r="B834" s="137"/>
      <c r="C834" s="137"/>
      <c r="D834" s="137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</row>
    <row r="835" spans="1:26" ht="12.5">
      <c r="A835" s="137"/>
      <c r="B835" s="137"/>
      <c r="C835" s="137"/>
      <c r="D835" s="137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</row>
    <row r="836" spans="1:26" ht="12.5">
      <c r="A836" s="137"/>
      <c r="B836" s="137"/>
      <c r="C836" s="137"/>
      <c r="D836" s="137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</row>
    <row r="837" spans="1:26" ht="12.5">
      <c r="A837" s="137"/>
      <c r="B837" s="137"/>
      <c r="C837" s="137"/>
      <c r="D837" s="137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</row>
    <row r="838" spans="1:26" ht="12.5">
      <c r="A838" s="137"/>
      <c r="B838" s="137"/>
      <c r="C838" s="137"/>
      <c r="D838" s="137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</row>
    <row r="839" spans="1:26" ht="12.5">
      <c r="A839" s="137"/>
      <c r="B839" s="137"/>
      <c r="C839" s="137"/>
      <c r="D839" s="137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</row>
    <row r="840" spans="1:26" ht="12.5">
      <c r="A840" s="137"/>
      <c r="B840" s="137"/>
      <c r="C840" s="137"/>
      <c r="D840" s="137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</row>
    <row r="841" spans="1:26" ht="12.5">
      <c r="A841" s="137"/>
      <c r="B841" s="137"/>
      <c r="C841" s="137"/>
      <c r="D841" s="137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</row>
    <row r="842" spans="1:26" ht="12.5">
      <c r="A842" s="137"/>
      <c r="B842" s="137"/>
      <c r="C842" s="137"/>
      <c r="D842" s="137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</row>
    <row r="843" spans="1:26" ht="12.5">
      <c r="A843" s="137"/>
      <c r="B843" s="137"/>
      <c r="C843" s="137"/>
      <c r="D843" s="137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</row>
    <row r="844" spans="1:26" ht="12.5">
      <c r="A844" s="137"/>
      <c r="B844" s="137"/>
      <c r="C844" s="137"/>
      <c r="D844" s="137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</row>
    <row r="845" spans="1:26" ht="12.5">
      <c r="A845" s="137"/>
      <c r="B845" s="137"/>
      <c r="C845" s="137"/>
      <c r="D845" s="137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</row>
    <row r="846" spans="1:26" ht="12.5">
      <c r="A846" s="137"/>
      <c r="B846" s="137"/>
      <c r="C846" s="137"/>
      <c r="D846" s="137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</row>
    <row r="847" spans="1:26" ht="12.5">
      <c r="A847" s="137"/>
      <c r="B847" s="137"/>
      <c r="C847" s="137"/>
      <c r="D847" s="137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</row>
    <row r="848" spans="1:26" ht="12.5">
      <c r="A848" s="137"/>
      <c r="B848" s="137"/>
      <c r="C848" s="137"/>
      <c r="D848" s="137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</row>
    <row r="849" spans="1:26" ht="12.5">
      <c r="A849" s="137"/>
      <c r="B849" s="137"/>
      <c r="C849" s="137"/>
      <c r="D849" s="137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</row>
    <row r="850" spans="1:26" ht="12.5">
      <c r="A850" s="137"/>
      <c r="B850" s="137"/>
      <c r="C850" s="137"/>
      <c r="D850" s="137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</row>
    <row r="851" spans="1:26" ht="12.5">
      <c r="A851" s="137"/>
      <c r="B851" s="137"/>
      <c r="C851" s="137"/>
      <c r="D851" s="137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</row>
    <row r="852" spans="1:26" ht="12.5">
      <c r="A852" s="137"/>
      <c r="B852" s="137"/>
      <c r="C852" s="137"/>
      <c r="D852" s="137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</row>
    <row r="853" spans="1:26" ht="12.5">
      <c r="A853" s="137"/>
      <c r="B853" s="137"/>
      <c r="C853" s="137"/>
      <c r="D853" s="137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</row>
    <row r="854" spans="1:26" ht="12.5">
      <c r="A854" s="137"/>
      <c r="B854" s="137"/>
      <c r="C854" s="137"/>
      <c r="D854" s="137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</row>
    <row r="855" spans="1:26" ht="12.5">
      <c r="A855" s="137"/>
      <c r="B855" s="137"/>
      <c r="C855" s="137"/>
      <c r="D855" s="137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</row>
    <row r="856" spans="1:26" ht="12.5">
      <c r="A856" s="137"/>
      <c r="B856" s="137"/>
      <c r="C856" s="137"/>
      <c r="D856" s="137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</row>
    <row r="857" spans="1:26" ht="12.5">
      <c r="A857" s="137"/>
      <c r="B857" s="137"/>
      <c r="C857" s="137"/>
      <c r="D857" s="137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</row>
    <row r="858" spans="1:26" ht="12.5">
      <c r="A858" s="137"/>
      <c r="B858" s="137"/>
      <c r="C858" s="137"/>
      <c r="D858" s="137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</row>
    <row r="859" spans="1:26" ht="12.5">
      <c r="A859" s="137"/>
      <c r="B859" s="137"/>
      <c r="C859" s="137"/>
      <c r="D859" s="137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</row>
    <row r="860" spans="1:26" ht="12.5">
      <c r="A860" s="137"/>
      <c r="B860" s="137"/>
      <c r="C860" s="137"/>
      <c r="D860" s="137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</row>
    <row r="861" spans="1:26" ht="12.5">
      <c r="A861" s="137"/>
      <c r="B861" s="137"/>
      <c r="C861" s="137"/>
      <c r="D861" s="137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</row>
    <row r="862" spans="1:26" ht="12.5">
      <c r="A862" s="137"/>
      <c r="B862" s="137"/>
      <c r="C862" s="137"/>
      <c r="D862" s="137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</row>
    <row r="863" spans="1:26" ht="12.5">
      <c r="A863" s="137"/>
      <c r="B863" s="137"/>
      <c r="C863" s="137"/>
      <c r="D863" s="137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</row>
    <row r="864" spans="1:26" ht="12.5">
      <c r="A864" s="137"/>
      <c r="B864" s="137"/>
      <c r="C864" s="137"/>
      <c r="D864" s="137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</row>
    <row r="865" spans="1:26" ht="12.5">
      <c r="A865" s="137"/>
      <c r="B865" s="137"/>
      <c r="C865" s="137"/>
      <c r="D865" s="137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</row>
    <row r="866" spans="1:26" ht="12.5">
      <c r="A866" s="137"/>
      <c r="B866" s="137"/>
      <c r="C866" s="137"/>
      <c r="D866" s="137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</row>
    <row r="867" spans="1:26" ht="12.5">
      <c r="A867" s="137"/>
      <c r="B867" s="137"/>
      <c r="C867" s="137"/>
      <c r="D867" s="137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</row>
    <row r="868" spans="1:26" ht="12.5">
      <c r="A868" s="137"/>
      <c r="B868" s="137"/>
      <c r="C868" s="137"/>
      <c r="D868" s="137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</row>
    <row r="869" spans="1:26" ht="12.5">
      <c r="A869" s="137"/>
      <c r="B869" s="137"/>
      <c r="C869" s="137"/>
      <c r="D869" s="137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</row>
    <row r="870" spans="1:26" ht="12.5">
      <c r="A870" s="137"/>
      <c r="B870" s="137"/>
      <c r="C870" s="137"/>
      <c r="D870" s="137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</row>
    <row r="871" spans="1:26" ht="12.5">
      <c r="A871" s="137"/>
      <c r="B871" s="137"/>
      <c r="C871" s="137"/>
      <c r="D871" s="137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</row>
    <row r="872" spans="1:26" ht="12.5">
      <c r="A872" s="137"/>
      <c r="B872" s="137"/>
      <c r="C872" s="137"/>
      <c r="D872" s="137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</row>
    <row r="873" spans="1:26" ht="12.5">
      <c r="A873" s="137"/>
      <c r="B873" s="137"/>
      <c r="C873" s="137"/>
      <c r="D873" s="137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</row>
    <row r="874" spans="1:26" ht="12.5">
      <c r="A874" s="137"/>
      <c r="B874" s="137"/>
      <c r="C874" s="137"/>
      <c r="D874" s="137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</row>
    <row r="875" spans="1:26" ht="12.5">
      <c r="A875" s="137"/>
      <c r="B875" s="137"/>
      <c r="C875" s="137"/>
      <c r="D875" s="137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</row>
    <row r="876" spans="1:26" ht="12.5">
      <c r="A876" s="137"/>
      <c r="B876" s="137"/>
      <c r="C876" s="137"/>
      <c r="D876" s="137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</row>
    <row r="877" spans="1:26" ht="12.5">
      <c r="A877" s="137"/>
      <c r="B877" s="137"/>
      <c r="C877" s="137"/>
      <c r="D877" s="137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</row>
    <row r="878" spans="1:26" ht="12.5">
      <c r="A878" s="137"/>
      <c r="B878" s="137"/>
      <c r="C878" s="137"/>
      <c r="D878" s="137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</row>
    <row r="879" spans="1:26" ht="12.5">
      <c r="A879" s="137"/>
      <c r="B879" s="137"/>
      <c r="C879" s="137"/>
      <c r="D879" s="137"/>
      <c r="E879" s="137"/>
      <c r="F879" s="137"/>
      <c r="G879" s="137"/>
      <c r="H879" s="137"/>
      <c r="I879" s="137"/>
      <c r="J879" s="137"/>
      <c r="K879" s="137"/>
      <c r="L879" s="137"/>
      <c r="M879" s="137"/>
      <c r="N879" s="137"/>
      <c r="O879" s="137"/>
      <c r="P879" s="137"/>
      <c r="Q879" s="137"/>
      <c r="R879" s="137"/>
      <c r="S879" s="137"/>
      <c r="T879" s="137"/>
      <c r="U879" s="137"/>
      <c r="V879" s="137"/>
      <c r="W879" s="137"/>
      <c r="X879" s="137"/>
      <c r="Y879" s="137"/>
      <c r="Z879" s="137"/>
    </row>
    <row r="880" spans="1:26" ht="12.5">
      <c r="A880" s="137"/>
      <c r="B880" s="137"/>
      <c r="C880" s="137"/>
      <c r="D880" s="137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</row>
    <row r="881" spans="1:26" ht="12.5">
      <c r="A881" s="137"/>
      <c r="B881" s="137"/>
      <c r="C881" s="137"/>
      <c r="D881" s="137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</row>
    <row r="882" spans="1:26" ht="12.5">
      <c r="A882" s="137"/>
      <c r="B882" s="137"/>
      <c r="C882" s="137"/>
      <c r="D882" s="137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</row>
    <row r="883" spans="1:26" ht="12.5">
      <c r="A883" s="137"/>
      <c r="B883" s="137"/>
      <c r="C883" s="137"/>
      <c r="D883" s="137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</row>
    <row r="884" spans="1:26" ht="12.5">
      <c r="A884" s="137"/>
      <c r="B884" s="137"/>
      <c r="C884" s="137"/>
      <c r="D884" s="137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</row>
    <row r="885" spans="1:26" ht="12.5">
      <c r="A885" s="137"/>
      <c r="B885" s="137"/>
      <c r="C885" s="137"/>
      <c r="D885" s="137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</row>
    <row r="886" spans="1:26" ht="12.5">
      <c r="A886" s="137"/>
      <c r="B886" s="137"/>
      <c r="C886" s="137"/>
      <c r="D886" s="137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</row>
    <row r="887" spans="1:26" ht="12.5">
      <c r="A887" s="137"/>
      <c r="B887" s="137"/>
      <c r="C887" s="137"/>
      <c r="D887" s="137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</row>
    <row r="888" spans="1:26" ht="12.5">
      <c r="A888" s="137"/>
      <c r="B888" s="137"/>
      <c r="C888" s="137"/>
      <c r="D888" s="137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</row>
    <row r="889" spans="1:26" ht="12.5">
      <c r="A889" s="137"/>
      <c r="B889" s="137"/>
      <c r="C889" s="137"/>
      <c r="D889" s="137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</row>
    <row r="890" spans="1:26" ht="12.5">
      <c r="A890" s="137"/>
      <c r="B890" s="137"/>
      <c r="C890" s="137"/>
      <c r="D890" s="137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</row>
    <row r="891" spans="1:26" ht="12.5">
      <c r="A891" s="137"/>
      <c r="B891" s="137"/>
      <c r="C891" s="137"/>
      <c r="D891" s="137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</row>
    <row r="892" spans="1:26" ht="12.5">
      <c r="A892" s="137"/>
      <c r="B892" s="137"/>
      <c r="C892" s="137"/>
      <c r="D892" s="137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</row>
    <row r="893" spans="1:26" ht="12.5">
      <c r="A893" s="137"/>
      <c r="B893" s="137"/>
      <c r="C893" s="137"/>
      <c r="D893" s="137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</row>
    <row r="894" spans="1:26" ht="12.5">
      <c r="A894" s="137"/>
      <c r="B894" s="137"/>
      <c r="C894" s="137"/>
      <c r="D894" s="137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</row>
    <row r="895" spans="1:26" ht="12.5">
      <c r="A895" s="137"/>
      <c r="B895" s="137"/>
      <c r="C895" s="137"/>
      <c r="D895" s="137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</row>
    <row r="896" spans="1:26" ht="12.5">
      <c r="A896" s="137"/>
      <c r="B896" s="137"/>
      <c r="C896" s="137"/>
      <c r="D896" s="137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</row>
    <row r="897" spans="1:26" ht="12.5">
      <c r="A897" s="137"/>
      <c r="B897" s="137"/>
      <c r="C897" s="137"/>
      <c r="D897" s="137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</row>
    <row r="898" spans="1:26" ht="12.5">
      <c r="A898" s="137"/>
      <c r="B898" s="137"/>
      <c r="C898" s="137"/>
      <c r="D898" s="137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</row>
    <row r="899" spans="1:26" ht="12.5">
      <c r="A899" s="137"/>
      <c r="B899" s="137"/>
      <c r="C899" s="137"/>
      <c r="D899" s="137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</row>
    <row r="900" spans="1:26" ht="12.5">
      <c r="A900" s="137"/>
      <c r="B900" s="137"/>
      <c r="C900" s="137"/>
      <c r="D900" s="137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</row>
    <row r="901" spans="1:26" ht="12.5">
      <c r="A901" s="137"/>
      <c r="B901" s="137"/>
      <c r="C901" s="137"/>
      <c r="D901" s="137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</row>
    <row r="902" spans="1:26" ht="12.5">
      <c r="A902" s="137"/>
      <c r="B902" s="137"/>
      <c r="C902" s="137"/>
      <c r="D902" s="137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</row>
    <row r="903" spans="1:26" ht="12.5">
      <c r="A903" s="137"/>
      <c r="B903" s="137"/>
      <c r="C903" s="137"/>
      <c r="D903" s="137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</row>
    <row r="904" spans="1:26" ht="12.5">
      <c r="A904" s="137"/>
      <c r="B904" s="137"/>
      <c r="C904" s="137"/>
      <c r="D904" s="137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</row>
    <row r="905" spans="1:26" ht="12.5">
      <c r="A905" s="137"/>
      <c r="B905" s="137"/>
      <c r="C905" s="137"/>
      <c r="D905" s="137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</row>
    <row r="906" spans="1:26" ht="12.5">
      <c r="A906" s="137"/>
      <c r="B906" s="137"/>
      <c r="C906" s="137"/>
      <c r="D906" s="137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</row>
    <row r="907" spans="1:26" ht="12.5">
      <c r="A907" s="137"/>
      <c r="B907" s="137"/>
      <c r="C907" s="137"/>
      <c r="D907" s="137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</row>
    <row r="908" spans="1:26" ht="12.5">
      <c r="A908" s="137"/>
      <c r="B908" s="137"/>
      <c r="C908" s="137"/>
      <c r="D908" s="137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</row>
    <row r="909" spans="1:26" ht="12.5">
      <c r="A909" s="137"/>
      <c r="B909" s="137"/>
      <c r="C909" s="137"/>
      <c r="D909" s="137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</row>
    <row r="910" spans="1:26" ht="12.5">
      <c r="A910" s="137"/>
      <c r="B910" s="137"/>
      <c r="C910" s="137"/>
      <c r="D910" s="137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</row>
    <row r="911" spans="1:26" ht="12.5">
      <c r="A911" s="137"/>
      <c r="B911" s="137"/>
      <c r="C911" s="137"/>
      <c r="D911" s="137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</row>
    <row r="912" spans="1:26" ht="12.5">
      <c r="A912" s="137"/>
      <c r="B912" s="137"/>
      <c r="C912" s="137"/>
      <c r="D912" s="137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</row>
    <row r="913" spans="1:26" ht="12.5">
      <c r="A913" s="137"/>
      <c r="B913" s="137"/>
      <c r="C913" s="137"/>
      <c r="D913" s="137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</row>
    <row r="914" spans="1:26" ht="12.5">
      <c r="A914" s="137"/>
      <c r="B914" s="137"/>
      <c r="C914" s="137"/>
      <c r="D914" s="137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</row>
    <row r="915" spans="1:26" ht="12.5">
      <c r="A915" s="137"/>
      <c r="B915" s="137"/>
      <c r="C915" s="137"/>
      <c r="D915" s="137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</row>
    <row r="916" spans="1:26" ht="12.5">
      <c r="A916" s="137"/>
      <c r="B916" s="137"/>
      <c r="C916" s="137"/>
      <c r="D916" s="137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</row>
    <row r="917" spans="1:26" ht="12.5">
      <c r="A917" s="137"/>
      <c r="B917" s="137"/>
      <c r="C917" s="137"/>
      <c r="D917" s="137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</row>
    <row r="918" spans="1:26" ht="12.5">
      <c r="A918" s="137"/>
      <c r="B918" s="137"/>
      <c r="C918" s="137"/>
      <c r="D918" s="137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</row>
    <row r="919" spans="1:26" ht="12.5">
      <c r="A919" s="137"/>
      <c r="B919" s="137"/>
      <c r="C919" s="137"/>
      <c r="D919" s="137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</row>
    <row r="920" spans="1:26" ht="12.5">
      <c r="A920" s="137"/>
      <c r="B920" s="137"/>
      <c r="C920" s="137"/>
      <c r="D920" s="137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</row>
    <row r="921" spans="1:26" ht="12.5">
      <c r="A921" s="137"/>
      <c r="B921" s="137"/>
      <c r="C921" s="137"/>
      <c r="D921" s="137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</row>
    <row r="922" spans="1:26" ht="12.5">
      <c r="A922" s="137"/>
      <c r="B922" s="137"/>
      <c r="C922" s="137"/>
      <c r="D922" s="137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</row>
    <row r="923" spans="1:26" ht="12.5">
      <c r="A923" s="137"/>
      <c r="B923" s="137"/>
      <c r="C923" s="137"/>
      <c r="D923" s="137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</row>
    <row r="924" spans="1:26" ht="12.5">
      <c r="A924" s="137"/>
      <c r="B924" s="137"/>
      <c r="C924" s="137"/>
      <c r="D924" s="137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</row>
    <row r="925" spans="1:26" ht="12.5">
      <c r="A925" s="137"/>
      <c r="B925" s="137"/>
      <c r="C925" s="137"/>
      <c r="D925" s="137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</row>
    <row r="926" spans="1:26" ht="12.5">
      <c r="A926" s="137"/>
      <c r="B926" s="137"/>
      <c r="C926" s="137"/>
      <c r="D926" s="137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</row>
    <row r="927" spans="1:26" ht="12.5">
      <c r="A927" s="137"/>
      <c r="B927" s="137"/>
      <c r="C927" s="137"/>
      <c r="D927" s="137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</row>
    <row r="928" spans="1:26" ht="12.5">
      <c r="A928" s="137"/>
      <c r="B928" s="137"/>
      <c r="C928" s="137"/>
      <c r="D928" s="137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</row>
    <row r="929" spans="1:26" ht="12.5">
      <c r="A929" s="137"/>
      <c r="B929" s="137"/>
      <c r="C929" s="137"/>
      <c r="D929" s="137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</row>
    <row r="930" spans="1:26" ht="12.5">
      <c r="A930" s="137"/>
      <c r="B930" s="137"/>
      <c r="C930" s="137"/>
      <c r="D930" s="137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</row>
    <row r="931" spans="1:26" ht="12.5">
      <c r="A931" s="137"/>
      <c r="B931" s="137"/>
      <c r="C931" s="137"/>
      <c r="D931" s="137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</row>
    <row r="932" spans="1:26" ht="12.5">
      <c r="A932" s="137"/>
      <c r="B932" s="137"/>
      <c r="C932" s="137"/>
      <c r="D932" s="137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</row>
    <row r="933" spans="1:26" ht="12.5">
      <c r="A933" s="137"/>
      <c r="B933" s="137"/>
      <c r="C933" s="137"/>
      <c r="D933" s="137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</row>
    <row r="934" spans="1:26" ht="12.5">
      <c r="A934" s="137"/>
      <c r="B934" s="137"/>
      <c r="C934" s="137"/>
      <c r="D934" s="137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</row>
    <row r="935" spans="1:26" ht="12.5">
      <c r="A935" s="137"/>
      <c r="B935" s="137"/>
      <c r="C935" s="137"/>
      <c r="D935" s="137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</row>
    <row r="936" spans="1:26" ht="12.5">
      <c r="A936" s="137"/>
      <c r="B936" s="137"/>
      <c r="C936" s="137"/>
      <c r="D936" s="137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</row>
    <row r="937" spans="1:26" ht="12.5">
      <c r="A937" s="137"/>
      <c r="B937" s="137"/>
      <c r="C937" s="137"/>
      <c r="D937" s="137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</row>
    <row r="938" spans="1:26" ht="12.5">
      <c r="A938" s="137"/>
      <c r="B938" s="137"/>
      <c r="C938" s="137"/>
      <c r="D938" s="137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</row>
    <row r="939" spans="1:26" ht="12.5">
      <c r="A939" s="137"/>
      <c r="B939" s="137"/>
      <c r="C939" s="137"/>
      <c r="D939" s="137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</row>
    <row r="940" spans="1:26" ht="12.5">
      <c r="A940" s="137"/>
      <c r="B940" s="137"/>
      <c r="C940" s="137"/>
      <c r="D940" s="137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</row>
    <row r="941" spans="1:26" ht="12.5">
      <c r="A941" s="137"/>
      <c r="B941" s="137"/>
      <c r="C941" s="137"/>
      <c r="D941" s="137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</row>
    <row r="942" spans="1:26" ht="12.5">
      <c r="A942" s="137"/>
      <c r="B942" s="137"/>
      <c r="C942" s="137"/>
      <c r="D942" s="137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</row>
    <row r="943" spans="1:26" ht="12.5">
      <c r="A943" s="137"/>
      <c r="B943" s="137"/>
      <c r="C943" s="137"/>
      <c r="D943" s="137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</row>
    <row r="944" spans="1:26" ht="12.5">
      <c r="A944" s="137"/>
      <c r="B944" s="137"/>
      <c r="C944" s="137"/>
      <c r="D944" s="137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</row>
    <row r="945" spans="1:26" ht="12.5">
      <c r="A945" s="137"/>
      <c r="B945" s="137"/>
      <c r="C945" s="137"/>
      <c r="D945" s="137"/>
      <c r="E945" s="137"/>
      <c r="F945" s="137"/>
      <c r="G945" s="137"/>
      <c r="H945" s="137"/>
      <c r="I945" s="137"/>
      <c r="J945" s="137"/>
      <c r="K945" s="137"/>
      <c r="L945" s="137"/>
      <c r="M945" s="137"/>
      <c r="N945" s="137"/>
      <c r="O945" s="137"/>
      <c r="P945" s="137"/>
      <c r="Q945" s="137"/>
      <c r="R945" s="137"/>
      <c r="S945" s="137"/>
      <c r="T945" s="137"/>
      <c r="U945" s="137"/>
      <c r="V945" s="137"/>
      <c r="W945" s="137"/>
      <c r="X945" s="137"/>
      <c r="Y945" s="137"/>
      <c r="Z945" s="137"/>
    </row>
    <row r="946" spans="1:26" ht="12.5">
      <c r="A946" s="137"/>
      <c r="B946" s="137"/>
      <c r="C946" s="137"/>
      <c r="D946" s="137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</row>
    <row r="947" spans="1:26" ht="12.5">
      <c r="A947" s="137"/>
      <c r="B947" s="137"/>
      <c r="C947" s="137"/>
      <c r="D947" s="137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</row>
    <row r="948" spans="1:26" ht="12.5">
      <c r="A948" s="137"/>
      <c r="B948" s="137"/>
      <c r="C948" s="137"/>
      <c r="D948" s="137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</row>
    <row r="949" spans="1:26" ht="12.5">
      <c r="A949" s="137"/>
      <c r="B949" s="137"/>
      <c r="C949" s="137"/>
      <c r="D949" s="137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</row>
    <row r="950" spans="1:26" ht="12.5">
      <c r="A950" s="137"/>
      <c r="B950" s="137"/>
      <c r="C950" s="137"/>
      <c r="D950" s="137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</row>
    <row r="951" spans="1:26" ht="12.5">
      <c r="A951" s="137"/>
      <c r="B951" s="137"/>
      <c r="C951" s="137"/>
      <c r="D951" s="137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</row>
    <row r="952" spans="1:26" ht="12.5">
      <c r="A952" s="137"/>
      <c r="B952" s="137"/>
      <c r="C952" s="137"/>
      <c r="D952" s="137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</row>
    <row r="953" spans="1:26" ht="12.5">
      <c r="A953" s="137"/>
      <c r="B953" s="137"/>
      <c r="C953" s="137"/>
      <c r="D953" s="137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</row>
    <row r="954" spans="1:26" ht="12.5">
      <c r="A954" s="137"/>
      <c r="B954" s="137"/>
      <c r="C954" s="137"/>
      <c r="D954" s="137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</row>
    <row r="955" spans="1:26" ht="12.5">
      <c r="A955" s="137"/>
      <c r="B955" s="137"/>
      <c r="C955" s="137"/>
      <c r="D955" s="137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</row>
    <row r="956" spans="1:26" ht="12.5">
      <c r="A956" s="137"/>
      <c r="B956" s="137"/>
      <c r="C956" s="137"/>
      <c r="D956" s="137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</row>
    <row r="957" spans="1:26" ht="12.5">
      <c r="A957" s="137"/>
      <c r="B957" s="137"/>
      <c r="C957" s="137"/>
      <c r="D957" s="137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</row>
    <row r="958" spans="1:26" ht="12.5">
      <c r="A958" s="137"/>
      <c r="B958" s="137"/>
      <c r="C958" s="137"/>
      <c r="D958" s="137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</row>
    <row r="959" spans="1:26" ht="12.5">
      <c r="A959" s="137"/>
      <c r="B959" s="137"/>
      <c r="C959" s="137"/>
      <c r="D959" s="137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</row>
    <row r="960" spans="1:26" ht="12.5">
      <c r="A960" s="137"/>
      <c r="B960" s="137"/>
      <c r="C960" s="137"/>
      <c r="D960" s="137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</row>
    <row r="961" spans="1:26" ht="12.5">
      <c r="A961" s="137"/>
      <c r="B961" s="137"/>
      <c r="C961" s="137"/>
      <c r="D961" s="137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</row>
    <row r="962" spans="1:26" ht="12.5">
      <c r="A962" s="137"/>
      <c r="B962" s="137"/>
      <c r="C962" s="137"/>
      <c r="D962" s="137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</row>
    <row r="963" spans="1:26" ht="12.5">
      <c r="A963" s="137"/>
      <c r="B963" s="137"/>
      <c r="C963" s="137"/>
      <c r="D963" s="137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</row>
    <row r="964" spans="1:26" ht="12.5">
      <c r="A964" s="137"/>
      <c r="B964" s="137"/>
      <c r="C964" s="137"/>
      <c r="D964" s="137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</row>
    <row r="965" spans="1:26" ht="12.5">
      <c r="A965" s="137"/>
      <c r="B965" s="137"/>
      <c r="C965" s="137"/>
      <c r="D965" s="137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</row>
    <row r="966" spans="1:26" ht="12.5">
      <c r="A966" s="137"/>
      <c r="B966" s="137"/>
      <c r="C966" s="137"/>
      <c r="D966" s="137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</row>
    <row r="967" spans="1:26" ht="12.5">
      <c r="A967" s="137"/>
      <c r="B967" s="137"/>
      <c r="C967" s="137"/>
      <c r="D967" s="137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</row>
    <row r="968" spans="1:26" ht="12.5">
      <c r="A968" s="137"/>
      <c r="B968" s="137"/>
      <c r="C968" s="137"/>
      <c r="D968" s="137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</row>
    <row r="969" spans="1:26" ht="12.5">
      <c r="A969" s="137"/>
      <c r="B969" s="137"/>
      <c r="C969" s="137"/>
      <c r="D969" s="137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</row>
    <row r="970" spans="1:26" ht="12.5">
      <c r="A970" s="137"/>
      <c r="B970" s="137"/>
      <c r="C970" s="137"/>
      <c r="D970" s="137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</row>
    <row r="971" spans="1:26" ht="12.5">
      <c r="A971" s="137"/>
      <c r="B971" s="137"/>
      <c r="C971" s="137"/>
      <c r="D971" s="137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</row>
    <row r="972" spans="1:26" ht="12.5">
      <c r="A972" s="137"/>
      <c r="B972" s="137"/>
      <c r="C972" s="137"/>
      <c r="D972" s="137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</row>
    <row r="973" spans="1:26" ht="12.5">
      <c r="A973" s="137"/>
      <c r="B973" s="137"/>
      <c r="C973" s="137"/>
      <c r="D973" s="137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</row>
    <row r="974" spans="1:26" ht="12.5">
      <c r="A974" s="137"/>
      <c r="B974" s="137"/>
      <c r="C974" s="137"/>
      <c r="D974" s="137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</row>
    <row r="975" spans="1:26" ht="12.5">
      <c r="A975" s="137"/>
      <c r="B975" s="137"/>
      <c r="C975" s="137"/>
      <c r="D975" s="137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</row>
    <row r="976" spans="1:26" ht="12.5">
      <c r="A976" s="137"/>
      <c r="B976" s="137"/>
      <c r="C976" s="137"/>
      <c r="D976" s="137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</row>
    <row r="977" spans="1:26" ht="12.5">
      <c r="A977" s="137"/>
      <c r="B977" s="137"/>
      <c r="C977" s="137"/>
      <c r="D977" s="137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</row>
    <row r="978" spans="1:26" ht="12.5">
      <c r="A978" s="137"/>
      <c r="B978" s="137"/>
      <c r="C978" s="137"/>
      <c r="D978" s="137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</row>
    <row r="979" spans="1:26" ht="12.5">
      <c r="A979" s="137"/>
      <c r="B979" s="137"/>
      <c r="C979" s="137"/>
      <c r="D979" s="137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</row>
    <row r="980" spans="1:26" ht="12.5">
      <c r="A980" s="137"/>
      <c r="B980" s="137"/>
      <c r="C980" s="137"/>
      <c r="D980" s="137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</row>
    <row r="981" spans="1:26" ht="12.5">
      <c r="A981" s="137"/>
      <c r="B981" s="137"/>
      <c r="C981" s="137"/>
      <c r="D981" s="137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</row>
    <row r="982" spans="1:26" ht="12.5">
      <c r="A982" s="137"/>
      <c r="B982" s="137"/>
      <c r="C982" s="137"/>
      <c r="D982" s="137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</row>
    <row r="983" spans="1:26" ht="12.5">
      <c r="A983" s="137"/>
      <c r="B983" s="137"/>
      <c r="C983" s="137"/>
      <c r="D983" s="137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</row>
    <row r="984" spans="1:26" ht="12.5">
      <c r="A984" s="137"/>
      <c r="B984" s="137"/>
      <c r="C984" s="137"/>
      <c r="D984" s="137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</row>
    <row r="985" spans="1:26" ht="12.5">
      <c r="A985" s="137"/>
      <c r="B985" s="137"/>
      <c r="C985" s="137"/>
      <c r="D985" s="137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</row>
    <row r="986" spans="1:26" ht="12.5">
      <c r="A986" s="137"/>
      <c r="B986" s="137"/>
      <c r="C986" s="137"/>
      <c r="D986" s="137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</row>
    <row r="987" spans="1:26" ht="12.5">
      <c r="A987" s="137"/>
      <c r="B987" s="137"/>
      <c r="C987" s="137"/>
      <c r="D987" s="137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</row>
    <row r="988" spans="1:26" ht="12.5">
      <c r="A988" s="137"/>
      <c r="B988" s="137"/>
      <c r="C988" s="137"/>
      <c r="D988" s="137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</row>
    <row r="989" spans="1:26" ht="12.5">
      <c r="A989" s="137"/>
      <c r="B989" s="137"/>
      <c r="C989" s="137"/>
      <c r="D989" s="137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</row>
  </sheetData>
  <phoneticPr fontId="2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O32"/>
  <sheetViews>
    <sheetView workbookViewId="0"/>
  </sheetViews>
  <sheetFormatPr defaultColWidth="12.6328125" defaultRowHeight="15.75" customHeight="1"/>
  <cols>
    <col min="1" max="1" width="28" customWidth="1"/>
    <col min="3" max="3" width="16.6328125" customWidth="1"/>
    <col min="4" max="4" width="17" customWidth="1"/>
    <col min="5" max="5" width="17.08984375" customWidth="1"/>
    <col min="6" max="6" width="17.26953125" hidden="1" customWidth="1"/>
    <col min="7" max="7" width="14.7265625" customWidth="1"/>
  </cols>
  <sheetData>
    <row r="1" spans="1:15" ht="15.75" customHeight="1">
      <c r="A1" s="27" t="s">
        <v>436</v>
      </c>
      <c r="B1" s="41" t="s">
        <v>158</v>
      </c>
      <c r="C1" s="3" t="s">
        <v>159</v>
      </c>
      <c r="D1" s="3" t="s">
        <v>406</v>
      </c>
      <c r="E1" s="3" t="s">
        <v>407</v>
      </c>
      <c r="F1" s="3" t="s">
        <v>437</v>
      </c>
      <c r="G1" s="3" t="s">
        <v>0</v>
      </c>
      <c r="H1" s="3" t="s">
        <v>2</v>
      </c>
      <c r="I1" s="3" t="s">
        <v>3</v>
      </c>
      <c r="J1" s="12" t="s">
        <v>4</v>
      </c>
      <c r="K1" s="12" t="s">
        <v>5</v>
      </c>
      <c r="L1" s="12" t="s">
        <v>6</v>
      </c>
      <c r="M1" s="12" t="s">
        <v>7</v>
      </c>
      <c r="N1" s="12" t="s">
        <v>9</v>
      </c>
      <c r="O1" s="12" t="s">
        <v>8</v>
      </c>
    </row>
    <row r="2" spans="1:15">
      <c r="A2" s="44" t="s">
        <v>173</v>
      </c>
      <c r="B2" s="50">
        <v>1300</v>
      </c>
      <c r="C2" s="55" t="s">
        <v>174</v>
      </c>
      <c r="D2" s="192" t="s">
        <v>174</v>
      </c>
      <c r="E2" s="55" t="s">
        <v>174</v>
      </c>
      <c r="F2" s="55"/>
      <c r="G2" s="52"/>
      <c r="H2" s="35"/>
      <c r="I2" s="5"/>
      <c r="J2" s="5"/>
      <c r="K2" s="5"/>
      <c r="L2" s="11"/>
      <c r="M2" s="5"/>
      <c r="N2" s="36"/>
      <c r="O2" s="5"/>
    </row>
    <row r="3" spans="1:15">
      <c r="A3" s="44" t="s">
        <v>175</v>
      </c>
      <c r="B3" s="50">
        <v>700</v>
      </c>
      <c r="C3" s="55" t="s">
        <v>174</v>
      </c>
      <c r="D3" s="192" t="s">
        <v>174</v>
      </c>
      <c r="E3" s="55" t="s">
        <v>174</v>
      </c>
      <c r="F3" s="55"/>
      <c r="G3" s="49"/>
      <c r="H3" s="35"/>
      <c r="I3" s="5"/>
      <c r="J3" s="5"/>
      <c r="K3" s="5"/>
      <c r="L3" s="11"/>
      <c r="M3" s="5"/>
      <c r="N3" s="36"/>
      <c r="O3" s="5"/>
    </row>
    <row r="4" spans="1:15">
      <c r="A4" s="44" t="s">
        <v>438</v>
      </c>
      <c r="B4" s="50">
        <v>1200</v>
      </c>
      <c r="C4" s="61" t="s">
        <v>188</v>
      </c>
      <c r="D4" s="9" t="s">
        <v>188</v>
      </c>
      <c r="E4" s="61" t="s">
        <v>188</v>
      </c>
      <c r="F4" s="191"/>
      <c r="G4" s="49"/>
      <c r="H4" s="35"/>
      <c r="I4" s="5"/>
      <c r="J4" s="5"/>
      <c r="K4" s="5"/>
      <c r="L4" s="11"/>
      <c r="M4" s="5"/>
      <c r="N4" s="36"/>
      <c r="O4" s="5"/>
    </row>
    <row r="5" spans="1:15">
      <c r="A5" s="44" t="s">
        <v>439</v>
      </c>
      <c r="B5" s="50">
        <v>600</v>
      </c>
      <c r="C5" s="61" t="s">
        <v>188</v>
      </c>
      <c r="D5" s="9" t="s">
        <v>188</v>
      </c>
      <c r="E5" s="61" t="s">
        <v>188</v>
      </c>
      <c r="F5" s="191"/>
      <c r="G5" s="49"/>
      <c r="H5" s="35"/>
      <c r="I5" s="5"/>
      <c r="J5" s="5"/>
      <c r="K5" s="5"/>
      <c r="L5" s="11"/>
      <c r="M5" s="5"/>
      <c r="N5" s="36"/>
      <c r="O5" s="5"/>
    </row>
    <row r="6" spans="1:15">
      <c r="A6" s="56" t="s">
        <v>176</v>
      </c>
      <c r="B6" s="50">
        <v>400</v>
      </c>
      <c r="C6" s="57" t="s">
        <v>172</v>
      </c>
      <c r="D6" s="9" t="s">
        <v>187</v>
      </c>
      <c r="E6" s="60" t="s">
        <v>187</v>
      </c>
      <c r="F6" s="57"/>
      <c r="G6" s="49" t="s">
        <v>177</v>
      </c>
      <c r="H6" s="35"/>
      <c r="I6" s="5"/>
      <c r="J6" s="5" t="s">
        <v>1</v>
      </c>
      <c r="K6" s="5"/>
      <c r="L6" s="11"/>
      <c r="M6" s="5"/>
      <c r="N6" s="36" t="s">
        <v>1</v>
      </c>
      <c r="O6" s="5"/>
    </row>
    <row r="7" spans="1:15">
      <c r="A7" s="56" t="s">
        <v>123</v>
      </c>
      <c r="B7" s="50">
        <v>700</v>
      </c>
      <c r="C7" s="57" t="s">
        <v>172</v>
      </c>
      <c r="D7" s="192" t="s">
        <v>188</v>
      </c>
      <c r="E7" s="55" t="s">
        <v>174</v>
      </c>
      <c r="F7" s="59"/>
      <c r="G7" s="49" t="s">
        <v>178</v>
      </c>
      <c r="H7" s="37"/>
      <c r="I7" s="5"/>
      <c r="J7" s="5" t="s">
        <v>1</v>
      </c>
      <c r="K7" s="5" t="s">
        <v>124</v>
      </c>
      <c r="L7" s="8" t="s">
        <v>125</v>
      </c>
      <c r="M7" s="5"/>
      <c r="N7" s="36" t="s">
        <v>1</v>
      </c>
      <c r="O7" s="5" t="s">
        <v>126</v>
      </c>
    </row>
    <row r="8" spans="1:15">
      <c r="A8" s="56" t="s">
        <v>127</v>
      </c>
      <c r="B8" s="50">
        <v>1000</v>
      </c>
      <c r="C8" s="57" t="s">
        <v>172</v>
      </c>
      <c r="D8" s="9" t="s">
        <v>188</v>
      </c>
      <c r="E8" s="60" t="s">
        <v>187</v>
      </c>
      <c r="F8" s="57"/>
      <c r="G8" s="49" t="s">
        <v>128</v>
      </c>
      <c r="H8" s="38"/>
      <c r="I8" s="5"/>
      <c r="J8" s="5" t="s">
        <v>1</v>
      </c>
      <c r="K8" s="5"/>
      <c r="L8" s="8"/>
      <c r="M8" s="5"/>
      <c r="N8" s="36" t="s">
        <v>1</v>
      </c>
      <c r="O8" s="5"/>
    </row>
    <row r="9" spans="1:15">
      <c r="A9" s="56" t="s">
        <v>179</v>
      </c>
      <c r="B9" s="45">
        <v>600</v>
      </c>
      <c r="C9" s="57" t="s">
        <v>172</v>
      </c>
      <c r="D9" s="9" t="s">
        <v>180</v>
      </c>
      <c r="E9" s="40" t="s">
        <v>180</v>
      </c>
      <c r="F9" s="40"/>
      <c r="G9" s="49" t="s">
        <v>181</v>
      </c>
      <c r="H9" s="33"/>
      <c r="I9" s="5"/>
      <c r="J9" s="5" t="s">
        <v>1</v>
      </c>
      <c r="K9" s="5"/>
      <c r="L9" s="11"/>
      <c r="M9" s="5"/>
      <c r="N9" s="36" t="s">
        <v>1</v>
      </c>
      <c r="O9" s="5"/>
    </row>
    <row r="10" spans="1:15">
      <c r="A10" s="56" t="s">
        <v>182</v>
      </c>
      <c r="B10" s="45">
        <v>700</v>
      </c>
      <c r="C10" s="57" t="s">
        <v>172</v>
      </c>
      <c r="D10" s="9" t="s">
        <v>180</v>
      </c>
      <c r="E10" s="40" t="s">
        <v>180</v>
      </c>
      <c r="F10" s="40"/>
      <c r="G10" s="49" t="s">
        <v>183</v>
      </c>
      <c r="H10" s="13"/>
      <c r="I10" s="5"/>
      <c r="J10" s="5"/>
      <c r="K10" s="5"/>
      <c r="L10" s="5"/>
      <c r="M10" s="5"/>
      <c r="N10" s="9"/>
      <c r="O10" s="5"/>
    </row>
    <row r="11" spans="1:15">
      <c r="A11" s="56" t="s">
        <v>184</v>
      </c>
      <c r="B11" s="45">
        <v>400</v>
      </c>
      <c r="C11" s="59" t="s">
        <v>174</v>
      </c>
      <c r="D11" s="9" t="s">
        <v>180</v>
      </c>
      <c r="E11" s="40" t="s">
        <v>180</v>
      </c>
      <c r="F11" s="40"/>
      <c r="G11" s="5"/>
      <c r="H11" s="13"/>
      <c r="I11" s="5"/>
      <c r="J11" s="5"/>
      <c r="K11" s="5"/>
      <c r="L11" s="5"/>
      <c r="M11" s="5"/>
      <c r="N11" s="49" t="s">
        <v>185</v>
      </c>
      <c r="O11" s="5"/>
    </row>
    <row r="12" spans="1:15">
      <c r="A12" s="56" t="s">
        <v>412</v>
      </c>
      <c r="B12" s="45">
        <v>200</v>
      </c>
      <c r="C12" s="57" t="s">
        <v>172</v>
      </c>
      <c r="D12" s="9" t="s">
        <v>188</v>
      </c>
      <c r="E12" s="40" t="s">
        <v>180</v>
      </c>
      <c r="F12" s="52"/>
      <c r="G12" s="5"/>
      <c r="H12" s="13"/>
      <c r="I12" s="5"/>
      <c r="J12" s="5"/>
      <c r="K12" s="5"/>
      <c r="L12" s="5"/>
      <c r="M12" s="5"/>
      <c r="N12" s="5"/>
      <c r="O12" s="5"/>
    </row>
    <row r="13" spans="1:15">
      <c r="A13" s="56" t="s">
        <v>414</v>
      </c>
      <c r="B13" s="45">
        <f>2*315</f>
        <v>630</v>
      </c>
      <c r="C13" s="60" t="s">
        <v>187</v>
      </c>
      <c r="D13" s="9" t="s">
        <v>187</v>
      </c>
      <c r="E13" s="60" t="s">
        <v>187</v>
      </c>
      <c r="F13" s="52"/>
      <c r="G13" s="5"/>
      <c r="H13" s="13"/>
      <c r="I13" s="5"/>
      <c r="J13" s="5"/>
      <c r="K13" s="5"/>
      <c r="L13" s="5"/>
      <c r="M13" s="5"/>
      <c r="N13" s="5"/>
      <c r="O13" s="5"/>
    </row>
    <row r="14" spans="1:15">
      <c r="A14" s="56" t="s">
        <v>190</v>
      </c>
      <c r="B14" s="45">
        <v>500</v>
      </c>
      <c r="C14" s="59" t="s">
        <v>174</v>
      </c>
      <c r="D14" s="9" t="s">
        <v>180</v>
      </c>
      <c r="E14" s="40" t="s">
        <v>180</v>
      </c>
      <c r="F14" s="40"/>
      <c r="G14" s="5"/>
      <c r="H14" s="13"/>
      <c r="I14" s="5"/>
      <c r="J14" s="5"/>
      <c r="K14" s="5"/>
      <c r="L14" s="5"/>
      <c r="M14" s="5"/>
      <c r="N14" s="5"/>
      <c r="O14" s="5"/>
    </row>
    <row r="15" spans="1:15">
      <c r="A15" s="56" t="s">
        <v>191</v>
      </c>
      <c r="B15" s="63">
        <v>620</v>
      </c>
      <c r="C15" s="60" t="s">
        <v>187</v>
      </c>
      <c r="D15" s="9" t="s">
        <v>187</v>
      </c>
      <c r="E15" s="60" t="s">
        <v>187</v>
      </c>
      <c r="F15" s="61"/>
      <c r="G15" s="5"/>
      <c r="H15" s="13"/>
      <c r="I15" s="5"/>
      <c r="J15" s="5"/>
      <c r="K15" s="5"/>
      <c r="L15" s="5"/>
      <c r="M15" s="5"/>
      <c r="N15" s="5"/>
      <c r="O15" s="5"/>
    </row>
    <row r="16" spans="1:15">
      <c r="A16" s="56" t="s">
        <v>129</v>
      </c>
      <c r="B16" s="45">
        <v>1300</v>
      </c>
      <c r="C16" s="59" t="s">
        <v>188</v>
      </c>
      <c r="D16" s="9" t="s">
        <v>188</v>
      </c>
      <c r="E16" s="61" t="s">
        <v>188</v>
      </c>
      <c r="F16" s="61"/>
      <c r="G16" s="5"/>
      <c r="H16" s="13"/>
      <c r="I16" s="5"/>
      <c r="J16" s="5"/>
      <c r="K16" s="5"/>
      <c r="L16" s="5"/>
      <c r="M16" s="5"/>
      <c r="N16" s="5"/>
      <c r="O16" s="5"/>
    </row>
    <row r="17" spans="1:15">
      <c r="A17" s="56" t="s">
        <v>195</v>
      </c>
      <c r="B17" s="45">
        <v>50</v>
      </c>
      <c r="C17" s="57" t="s">
        <v>172</v>
      </c>
      <c r="D17" s="9" t="s">
        <v>174</v>
      </c>
      <c r="E17" s="40" t="s">
        <v>180</v>
      </c>
      <c r="F17" s="40"/>
      <c r="G17" s="49" t="s">
        <v>196</v>
      </c>
      <c r="H17" s="33" t="s">
        <v>10</v>
      </c>
      <c r="I17" s="5"/>
      <c r="J17" s="5" t="s">
        <v>1</v>
      </c>
      <c r="K17" s="5"/>
      <c r="L17" s="11"/>
      <c r="M17" s="5"/>
      <c r="N17" s="36"/>
      <c r="O17" s="5"/>
    </row>
    <row r="18" spans="1:15">
      <c r="A18" s="39" t="s">
        <v>147</v>
      </c>
      <c r="B18" s="45">
        <v>50</v>
      </c>
      <c r="C18" s="55" t="s">
        <v>174</v>
      </c>
      <c r="D18" s="9" t="s">
        <v>174</v>
      </c>
      <c r="E18" s="40" t="s">
        <v>180</v>
      </c>
      <c r="F18" s="40"/>
      <c r="G18" s="49" t="s">
        <v>67</v>
      </c>
      <c r="H18" s="13" t="s">
        <v>1</v>
      </c>
      <c r="I18" s="5"/>
      <c r="J18" s="5" t="s">
        <v>148</v>
      </c>
      <c r="K18" s="5"/>
      <c r="L18" s="11"/>
      <c r="M18" s="5"/>
      <c r="N18" s="34" t="s">
        <v>67</v>
      </c>
      <c r="O18" s="6" t="s">
        <v>10</v>
      </c>
    </row>
    <row r="19" spans="1:15">
      <c r="A19" s="39" t="s">
        <v>200</v>
      </c>
      <c r="B19" s="45">
        <v>250</v>
      </c>
      <c r="C19" s="60" t="s">
        <v>48</v>
      </c>
      <c r="D19" s="9" t="s">
        <v>187</v>
      </c>
      <c r="E19" s="60" t="s">
        <v>187</v>
      </c>
      <c r="F19" s="61"/>
      <c r="G19" s="5" t="s">
        <v>149</v>
      </c>
      <c r="H19" s="33" t="s">
        <v>150</v>
      </c>
      <c r="I19" s="5"/>
      <c r="J19" s="5" t="s">
        <v>1</v>
      </c>
      <c r="K19" s="5" t="s">
        <v>134</v>
      </c>
      <c r="L19" s="49" t="s">
        <v>151</v>
      </c>
      <c r="M19" s="5"/>
      <c r="N19" s="5" t="s">
        <v>152</v>
      </c>
      <c r="O19" s="5"/>
    </row>
    <row r="20" spans="1:15" ht="15.75" customHeight="1">
      <c r="B20" s="194" t="s">
        <v>202</v>
      </c>
      <c r="C20" s="2" t="s">
        <v>417</v>
      </c>
      <c r="H20" s="1"/>
    </row>
    <row r="21" spans="1:15" ht="15.75" customHeight="1">
      <c r="A21" s="65"/>
      <c r="B21" s="2">
        <f>SUM(B2:B20)</f>
        <v>11200</v>
      </c>
      <c r="C21" s="2">
        <f>B21/4</f>
        <v>2800</v>
      </c>
      <c r="D21" s="246"/>
      <c r="H21" s="1"/>
    </row>
    <row r="22" spans="1:15" ht="15.75" customHeight="1">
      <c r="B22" s="66" t="s">
        <v>418</v>
      </c>
      <c r="C22" s="195" t="s">
        <v>440</v>
      </c>
      <c r="D22" s="247"/>
      <c r="H22" s="1"/>
    </row>
    <row r="23" spans="1:15" ht="15.75" customHeight="1">
      <c r="A23" s="2" t="s">
        <v>164</v>
      </c>
      <c r="B23" s="2">
        <f ca="1">SUMIF(E2:E19, "Шокуров Саша", B2)</f>
        <v>0</v>
      </c>
      <c r="C23" s="196" t="s">
        <v>448</v>
      </c>
      <c r="H23" s="1"/>
    </row>
    <row r="24" spans="1:15" ht="15.75" customHeight="1">
      <c r="A24" s="2" t="s">
        <v>168</v>
      </c>
      <c r="B24" s="2">
        <f ca="1">SUMIF(E2:E19, "Кочкурова Юля", B2)</f>
        <v>0</v>
      </c>
      <c r="C24" s="196" t="e">
        <f xml:space="preserve"> SUMIF(F2:F19, "Кочкурова Юля",#REF!)</f>
        <v>#REF!</v>
      </c>
      <c r="D24" s="246"/>
      <c r="H24" s="1"/>
    </row>
    <row r="25" spans="1:15" ht="15.75" customHeight="1">
      <c r="A25" s="2" t="s">
        <v>174</v>
      </c>
      <c r="B25" s="2">
        <f ca="1">SUMIF(E2:E19, "Забровская Вика", B2)</f>
        <v>2700</v>
      </c>
      <c r="C25" s="196" t="e">
        <f xml:space="preserve"> SUMIF(F2:F19, "Забровская Вика",#REF!)</f>
        <v>#REF!</v>
      </c>
      <c r="D25" s="246"/>
      <c r="H25" s="1"/>
    </row>
    <row r="26" spans="1:15" ht="15.75" customHeight="1">
      <c r="A26" s="2" t="s">
        <v>172</v>
      </c>
      <c r="B26" s="2">
        <f ca="1">SUMIF(E2:E19, "Парамошин Дима", B2)</f>
        <v>0</v>
      </c>
      <c r="C26" s="196" t="e">
        <f xml:space="preserve"> SUMIF(F2:F19, "Парамошин Дима",#REF!)</f>
        <v>#REF!</v>
      </c>
      <c r="D26" s="246"/>
      <c r="H26" s="1"/>
    </row>
    <row r="27" spans="1:15" ht="15.75" customHeight="1">
      <c r="A27" s="2" t="s">
        <v>187</v>
      </c>
      <c r="B27" s="2">
        <f ca="1">SUMIF(E2:E19, "Недбайло Артем", B2)</f>
        <v>2900</v>
      </c>
      <c r="C27" s="196" t="e">
        <f xml:space="preserve"> SUMIF(F2:F19, "Недбайло Артем",#REF!)</f>
        <v>#REF!</v>
      </c>
      <c r="D27" s="246"/>
      <c r="H27" s="1"/>
    </row>
    <row r="28" spans="1:15" ht="15.75" customHeight="1">
      <c r="A28" s="2" t="s">
        <v>188</v>
      </c>
      <c r="B28" s="2">
        <f ca="1">SUMIF(E2:E19, "Романов Саша", B2)</f>
        <v>3100</v>
      </c>
      <c r="C28" s="196" t="e">
        <f xml:space="preserve"> SUMIF(F2:F19, "Романов Саша",#REF!)</f>
        <v>#REF!</v>
      </c>
      <c r="D28" s="246"/>
      <c r="H28" s="1"/>
    </row>
    <row r="29" spans="1:15" ht="15.75" customHeight="1">
      <c r="A29" s="2" t="s">
        <v>180</v>
      </c>
      <c r="B29" s="2">
        <f ca="1">SUMIF(E2:E19, "Митревска Магда", B2)</f>
        <v>2500</v>
      </c>
      <c r="C29" s="196" t="e">
        <f xml:space="preserve"> SUMIF(F2:F19, "Митревска Магда",#REF!)</f>
        <v>#REF!</v>
      </c>
      <c r="D29" s="246"/>
      <c r="H29" s="1"/>
    </row>
    <row r="30" spans="1:15" ht="15.75" customHeight="1">
      <c r="A30" s="2" t="s">
        <v>170</v>
      </c>
      <c r="B30" s="2">
        <f ca="1">SUMIF(E2:E19, "Шестакова Света",B2)</f>
        <v>0</v>
      </c>
      <c r="C30" s="196" t="e">
        <f xml:space="preserve"> SUMIF(F2:F19, "Шестакова Света",#REF!)</f>
        <v>#REF!</v>
      </c>
      <c r="D30" s="246"/>
      <c r="H30" s="1"/>
    </row>
    <row r="31" spans="1:15" ht="15.75" customHeight="1">
      <c r="A31" s="2" t="s">
        <v>49</v>
      </c>
      <c r="B31" s="2">
        <f ca="1">SUMIF(E2:E19, "Симутин Сергей", B2)</f>
        <v>0</v>
      </c>
      <c r="C31" s="196" t="e">
        <f xml:space="preserve"> SUMIF(F2:F19, "Симутин Сергей",#REF!)</f>
        <v>#REF!</v>
      </c>
      <c r="D31" s="246"/>
      <c r="H31" s="1"/>
    </row>
    <row r="32" spans="1:15" ht="15.75" customHeight="1">
      <c r="B32" s="2">
        <f ca="1">SUM(B23:B31)</f>
        <v>11200</v>
      </c>
      <c r="C32" s="196" t="e">
        <f>SUM(C23:C31)</f>
        <v>#REF!</v>
      </c>
      <c r="D32" s="246"/>
      <c r="H32" s="1"/>
    </row>
  </sheetData>
  <phoneticPr fontId="2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E52"/>
  <sheetViews>
    <sheetView tabSelected="1" topLeftCell="A4" workbookViewId="0">
      <selection activeCell="G25" sqref="G25"/>
    </sheetView>
  </sheetViews>
  <sheetFormatPr defaultColWidth="12.6328125" defaultRowHeight="15.75" customHeight="1"/>
  <cols>
    <col min="1" max="1" width="48.1796875" customWidth="1"/>
    <col min="3" max="3" width="17.6328125" customWidth="1"/>
    <col min="4" max="5" width="16.54296875" bestFit="1" customWidth="1"/>
  </cols>
  <sheetData>
    <row r="1" spans="1:5" ht="14.5">
      <c r="A1" s="306" t="s">
        <v>449</v>
      </c>
      <c r="B1" s="41" t="s">
        <v>158</v>
      </c>
      <c r="C1" s="3" t="s">
        <v>159</v>
      </c>
      <c r="D1" s="3" t="s">
        <v>406</v>
      </c>
      <c r="E1" s="3" t="s">
        <v>407</v>
      </c>
    </row>
    <row r="2" spans="1:5">
      <c r="A2" s="44" t="s">
        <v>441</v>
      </c>
      <c r="B2" s="45">
        <v>2670</v>
      </c>
      <c r="C2" s="46" t="s">
        <v>164</v>
      </c>
      <c r="D2" s="9" t="s">
        <v>164</v>
      </c>
      <c r="E2" s="60" t="s">
        <v>187</v>
      </c>
    </row>
    <row r="3" spans="1:5">
      <c r="A3" s="44" t="s">
        <v>441</v>
      </c>
      <c r="B3" s="50">
        <v>1200</v>
      </c>
      <c r="C3" s="46" t="s">
        <v>164</v>
      </c>
      <c r="D3" s="191" t="s">
        <v>164</v>
      </c>
      <c r="E3" s="61" t="s">
        <v>188</v>
      </c>
    </row>
    <row r="4" spans="1:5">
      <c r="A4" s="44" t="s">
        <v>169</v>
      </c>
      <c r="B4" s="50">
        <v>1300</v>
      </c>
      <c r="C4" s="51" t="s">
        <v>168</v>
      </c>
      <c r="D4" s="191" t="s">
        <v>168</v>
      </c>
      <c r="E4" s="51" t="s">
        <v>168</v>
      </c>
    </row>
    <row r="5" spans="1:5">
      <c r="A5" s="44" t="s">
        <v>171</v>
      </c>
      <c r="B5" s="50">
        <v>600</v>
      </c>
      <c r="C5" s="51" t="s">
        <v>168</v>
      </c>
      <c r="D5" s="9" t="s">
        <v>168</v>
      </c>
      <c r="E5" s="51" t="s">
        <v>168</v>
      </c>
    </row>
    <row r="6" spans="1:5">
      <c r="A6" s="44" t="s">
        <v>173</v>
      </c>
      <c r="B6" s="50">
        <v>1300</v>
      </c>
      <c r="C6" s="55" t="s">
        <v>174</v>
      </c>
      <c r="D6" s="248" t="s">
        <v>174</v>
      </c>
      <c r="E6" s="55" t="s">
        <v>174</v>
      </c>
    </row>
    <row r="7" spans="1:5">
      <c r="A7" s="44" t="s">
        <v>175</v>
      </c>
      <c r="B7" s="50">
        <v>700</v>
      </c>
      <c r="C7" s="55" t="s">
        <v>174</v>
      </c>
      <c r="D7" s="248" t="s">
        <v>174</v>
      </c>
      <c r="E7" s="55" t="s">
        <v>174</v>
      </c>
    </row>
    <row r="8" spans="1:5">
      <c r="A8" s="44" t="s">
        <v>442</v>
      </c>
      <c r="B8" s="50">
        <v>800</v>
      </c>
      <c r="C8" s="57" t="s">
        <v>172</v>
      </c>
      <c r="D8" s="9" t="s">
        <v>172</v>
      </c>
      <c r="E8" s="40" t="s">
        <v>180</v>
      </c>
    </row>
    <row r="9" spans="1:5">
      <c r="A9" s="44" t="s">
        <v>442</v>
      </c>
      <c r="B9" s="50">
        <v>600</v>
      </c>
      <c r="C9" s="57" t="s">
        <v>172</v>
      </c>
      <c r="D9" s="9" t="s">
        <v>172</v>
      </c>
      <c r="E9" s="40" t="s">
        <v>180</v>
      </c>
    </row>
    <row r="10" spans="1:5">
      <c r="A10" s="56" t="s">
        <v>176</v>
      </c>
      <c r="B10" s="50">
        <v>400</v>
      </c>
      <c r="C10" s="57" t="s">
        <v>172</v>
      </c>
      <c r="D10" s="9" t="s">
        <v>187</v>
      </c>
      <c r="E10" s="47" t="s">
        <v>49</v>
      </c>
    </row>
    <row r="11" spans="1:5">
      <c r="A11" s="56" t="s">
        <v>123</v>
      </c>
      <c r="B11" s="50">
        <v>270</v>
      </c>
      <c r="C11" s="57" t="s">
        <v>172</v>
      </c>
      <c r="D11" s="9" t="s">
        <v>172</v>
      </c>
      <c r="E11" s="40" t="s">
        <v>180</v>
      </c>
    </row>
    <row r="12" spans="1:5">
      <c r="A12" s="56" t="s">
        <v>127</v>
      </c>
      <c r="B12" s="50">
        <v>1000</v>
      </c>
      <c r="C12" s="57" t="s">
        <v>172</v>
      </c>
      <c r="D12" s="9" t="s">
        <v>187</v>
      </c>
      <c r="E12" s="57" t="s">
        <v>172</v>
      </c>
    </row>
    <row r="13" spans="1:5">
      <c r="A13" s="56" t="s">
        <v>179</v>
      </c>
      <c r="B13" s="45">
        <v>600</v>
      </c>
      <c r="C13" s="57" t="s">
        <v>172</v>
      </c>
      <c r="D13" s="9" t="s">
        <v>180</v>
      </c>
      <c r="E13" s="47" t="s">
        <v>49</v>
      </c>
    </row>
    <row r="14" spans="1:5">
      <c r="A14" s="56" t="s">
        <v>182</v>
      </c>
      <c r="B14" s="45">
        <v>700</v>
      </c>
      <c r="C14" s="57" t="s">
        <v>172</v>
      </c>
      <c r="D14" s="9" t="s">
        <v>180</v>
      </c>
      <c r="E14" s="47" t="s">
        <v>49</v>
      </c>
    </row>
    <row r="15" spans="1:5">
      <c r="A15" s="56" t="s">
        <v>184</v>
      </c>
      <c r="B15" s="45">
        <v>400</v>
      </c>
      <c r="C15" s="57" t="s">
        <v>172</v>
      </c>
      <c r="D15" s="9" t="s">
        <v>180</v>
      </c>
      <c r="E15" s="47" t="s">
        <v>49</v>
      </c>
    </row>
    <row r="16" spans="1:5">
      <c r="A16" s="56" t="s">
        <v>195</v>
      </c>
      <c r="B16" s="45">
        <v>50</v>
      </c>
      <c r="C16" s="57" t="s">
        <v>172</v>
      </c>
      <c r="D16" s="9" t="s">
        <v>174</v>
      </c>
      <c r="E16" s="47" t="s">
        <v>49</v>
      </c>
    </row>
    <row r="17" spans="1:5">
      <c r="A17" s="56" t="s">
        <v>411</v>
      </c>
      <c r="B17" s="45">
        <v>200</v>
      </c>
      <c r="C17" s="57" t="s">
        <v>172</v>
      </c>
      <c r="D17" s="9" t="s">
        <v>188</v>
      </c>
      <c r="E17" s="57" t="s">
        <v>172</v>
      </c>
    </row>
    <row r="18" spans="1:5">
      <c r="A18" s="56" t="s">
        <v>412</v>
      </c>
      <c r="B18" s="45">
        <v>200</v>
      </c>
      <c r="C18" s="59" t="s">
        <v>174</v>
      </c>
      <c r="D18" s="9" t="s">
        <v>174</v>
      </c>
      <c r="E18" s="57" t="s">
        <v>172</v>
      </c>
    </row>
    <row r="19" spans="1:5">
      <c r="A19" s="56" t="s">
        <v>413</v>
      </c>
      <c r="B19" s="45">
        <v>100</v>
      </c>
      <c r="C19" s="57" t="s">
        <v>172</v>
      </c>
      <c r="D19" s="9" t="s">
        <v>172</v>
      </c>
      <c r="E19" s="57" t="s">
        <v>172</v>
      </c>
    </row>
    <row r="20" spans="1:5">
      <c r="A20" s="56" t="s">
        <v>443</v>
      </c>
      <c r="B20" s="50">
        <v>50</v>
      </c>
      <c r="C20" s="57" t="s">
        <v>172</v>
      </c>
      <c r="D20" s="9" t="s">
        <v>172</v>
      </c>
      <c r="E20" s="57" t="s">
        <v>172</v>
      </c>
    </row>
    <row r="21" spans="1:5">
      <c r="A21" s="56" t="s">
        <v>444</v>
      </c>
      <c r="B21" s="45">
        <f t="shared" ref="B21:B23" si="0">2*330</f>
        <v>660</v>
      </c>
      <c r="C21" s="60" t="s">
        <v>187</v>
      </c>
      <c r="D21" s="249" t="s">
        <v>187</v>
      </c>
      <c r="E21" s="61" t="s">
        <v>188</v>
      </c>
    </row>
    <row r="22" spans="1:5">
      <c r="A22" s="56" t="s">
        <v>444</v>
      </c>
      <c r="B22" s="45">
        <f t="shared" si="0"/>
        <v>660</v>
      </c>
      <c r="C22" s="60" t="s">
        <v>187</v>
      </c>
      <c r="D22" s="9" t="s">
        <v>187</v>
      </c>
      <c r="E22" s="57" t="s">
        <v>172</v>
      </c>
    </row>
    <row r="23" spans="1:5">
      <c r="A23" s="56" t="s">
        <v>444</v>
      </c>
      <c r="B23" s="45">
        <f t="shared" si="0"/>
        <v>660</v>
      </c>
      <c r="C23" s="60" t="s">
        <v>187</v>
      </c>
      <c r="D23" s="9" t="s">
        <v>187</v>
      </c>
      <c r="E23" s="40" t="s">
        <v>180</v>
      </c>
    </row>
    <row r="24" spans="1:5" ht="42">
      <c r="A24" s="56" t="s">
        <v>190</v>
      </c>
      <c r="B24" s="45">
        <v>500</v>
      </c>
      <c r="C24" s="59" t="s">
        <v>174</v>
      </c>
      <c r="D24" s="9" t="s">
        <v>180</v>
      </c>
      <c r="E24" s="55" t="s">
        <v>174</v>
      </c>
    </row>
    <row r="25" spans="1:5" ht="28">
      <c r="A25" s="56" t="s">
        <v>191</v>
      </c>
      <c r="B25" s="63">
        <v>480</v>
      </c>
      <c r="C25" s="60" t="s">
        <v>187</v>
      </c>
      <c r="D25" s="9" t="s">
        <v>187</v>
      </c>
      <c r="E25" s="60" t="s">
        <v>187</v>
      </c>
    </row>
    <row r="26" spans="1:5">
      <c r="A26" s="56" t="s">
        <v>129</v>
      </c>
      <c r="B26" s="45">
        <v>1300</v>
      </c>
      <c r="C26" s="61" t="s">
        <v>188</v>
      </c>
      <c r="D26" s="52" t="s">
        <v>188</v>
      </c>
      <c r="E26" s="61" t="s">
        <v>188</v>
      </c>
    </row>
    <row r="27" spans="1:5">
      <c r="A27" s="56" t="s">
        <v>130</v>
      </c>
      <c r="B27" s="63">
        <v>2700</v>
      </c>
      <c r="C27" s="46" t="s">
        <v>164</v>
      </c>
      <c r="D27" s="9" t="s">
        <v>164</v>
      </c>
      <c r="E27" s="46" t="s">
        <v>164</v>
      </c>
    </row>
    <row r="28" spans="1:5">
      <c r="A28" s="56" t="s">
        <v>194</v>
      </c>
      <c r="B28" s="45">
        <v>200</v>
      </c>
      <c r="C28" s="57" t="s">
        <v>172</v>
      </c>
      <c r="D28" s="9" t="s">
        <v>172</v>
      </c>
      <c r="E28" s="55" t="s">
        <v>174</v>
      </c>
    </row>
    <row r="29" spans="1:5">
      <c r="A29" s="56" t="s">
        <v>135</v>
      </c>
      <c r="B29" s="45">
        <v>100</v>
      </c>
      <c r="C29" s="57" t="s">
        <v>172</v>
      </c>
      <c r="D29" s="192" t="s">
        <v>172</v>
      </c>
      <c r="E29" s="55" t="s">
        <v>174</v>
      </c>
    </row>
    <row r="30" spans="1:5">
      <c r="A30" s="56" t="s">
        <v>445</v>
      </c>
      <c r="B30" s="50">
        <v>220</v>
      </c>
      <c r="C30" s="51" t="s">
        <v>168</v>
      </c>
      <c r="D30" s="250" t="s">
        <v>168</v>
      </c>
      <c r="E30" s="51" t="s">
        <v>168</v>
      </c>
    </row>
    <row r="31" spans="1:5">
      <c r="A31" s="56" t="s">
        <v>135</v>
      </c>
      <c r="B31" s="50">
        <v>100</v>
      </c>
      <c r="C31" s="51" t="s">
        <v>168</v>
      </c>
      <c r="D31" s="250" t="s">
        <v>168</v>
      </c>
      <c r="E31" s="51" t="s">
        <v>168</v>
      </c>
    </row>
    <row r="32" spans="1:5">
      <c r="A32" s="39" t="s">
        <v>197</v>
      </c>
      <c r="B32" s="45">
        <v>100</v>
      </c>
      <c r="C32" s="46" t="s">
        <v>164</v>
      </c>
      <c r="D32" s="9" t="s">
        <v>164</v>
      </c>
      <c r="E32" s="46" t="s">
        <v>164</v>
      </c>
    </row>
    <row r="33" spans="1:5">
      <c r="A33" s="39" t="s">
        <v>139</v>
      </c>
      <c r="B33" s="45">
        <v>120</v>
      </c>
      <c r="C33" s="46" t="s">
        <v>164</v>
      </c>
      <c r="D33" s="9" t="s">
        <v>164</v>
      </c>
      <c r="E33" s="46" t="s">
        <v>164</v>
      </c>
    </row>
    <row r="34" spans="1:5" ht="28">
      <c r="A34" s="39" t="s">
        <v>415</v>
      </c>
      <c r="B34" s="45">
        <v>700</v>
      </c>
      <c r="C34" s="57" t="s">
        <v>172</v>
      </c>
      <c r="D34" s="9" t="s">
        <v>172</v>
      </c>
      <c r="E34" s="57" t="s">
        <v>172</v>
      </c>
    </row>
    <row r="35" spans="1:5" ht="14">
      <c r="A35" s="39" t="s">
        <v>145</v>
      </c>
      <c r="B35" s="45">
        <v>120</v>
      </c>
      <c r="C35" s="57" t="s">
        <v>172</v>
      </c>
      <c r="D35" s="9" t="s">
        <v>172</v>
      </c>
      <c r="E35" s="57" t="s">
        <v>172</v>
      </c>
    </row>
    <row r="36" spans="1:5" ht="28">
      <c r="A36" s="39" t="s">
        <v>416</v>
      </c>
      <c r="B36" s="50">
        <v>233</v>
      </c>
      <c r="C36" s="47" t="s">
        <v>49</v>
      </c>
      <c r="D36" s="250" t="s">
        <v>49</v>
      </c>
      <c r="E36" s="47" t="s">
        <v>49</v>
      </c>
    </row>
    <row r="37" spans="1:5" ht="28">
      <c r="A37" s="39" t="s">
        <v>446</v>
      </c>
      <c r="B37" s="50">
        <v>215</v>
      </c>
      <c r="C37" s="47" t="s">
        <v>49</v>
      </c>
      <c r="D37" s="250" t="s">
        <v>49</v>
      </c>
      <c r="E37" s="47" t="s">
        <v>49</v>
      </c>
    </row>
    <row r="38" spans="1:5" ht="14">
      <c r="A38" s="39" t="s">
        <v>147</v>
      </c>
      <c r="B38" s="45">
        <v>50</v>
      </c>
      <c r="C38" s="57" t="s">
        <v>172</v>
      </c>
      <c r="D38" s="9" t="s">
        <v>172</v>
      </c>
      <c r="E38" s="55" t="s">
        <v>174</v>
      </c>
    </row>
    <row r="39" spans="1:5" ht="28">
      <c r="A39" s="39" t="s">
        <v>200</v>
      </c>
      <c r="B39" s="45">
        <v>250</v>
      </c>
      <c r="C39" s="60" t="s">
        <v>48</v>
      </c>
      <c r="D39" s="9" t="s">
        <v>187</v>
      </c>
      <c r="E39" s="40" t="s">
        <v>180</v>
      </c>
    </row>
    <row r="40" spans="1:5" ht="14">
      <c r="A40" s="32" t="s">
        <v>153</v>
      </c>
      <c r="B40" s="45">
        <v>50</v>
      </c>
      <c r="C40" s="57" t="s">
        <v>172</v>
      </c>
      <c r="D40" s="9" t="s">
        <v>172</v>
      </c>
      <c r="E40" s="47" t="s">
        <v>49</v>
      </c>
    </row>
    <row r="41" spans="1:5" ht="12.5">
      <c r="B41" s="308"/>
    </row>
    <row r="42" spans="1:5" ht="12.5">
      <c r="A42" s="307" t="s">
        <v>450</v>
      </c>
      <c r="B42" s="2">
        <f>SUM(B2:B40)</f>
        <v>22558</v>
      </c>
      <c r="C42" s="194" t="s">
        <v>447</v>
      </c>
      <c r="E42" s="2">
        <f>B42/8</f>
        <v>2819.75</v>
      </c>
    </row>
    <row r="43" spans="1:5" ht="12.5">
      <c r="B43" s="66"/>
      <c r="C43" s="247"/>
      <c r="D43" s="247"/>
    </row>
    <row r="44" spans="1:5" ht="12.5">
      <c r="A44" s="2" t="s">
        <v>164</v>
      </c>
      <c r="B44" s="2">
        <f ca="1">SUMIF(E2:E40, "Шокуров Саша", B2)</f>
        <v>2920</v>
      </c>
      <c r="C44" s="246"/>
      <c r="D44" s="246"/>
    </row>
    <row r="45" spans="1:5" ht="12.5">
      <c r="A45" s="2" t="s">
        <v>168</v>
      </c>
      <c r="B45" s="2">
        <f ca="1">SUMIF(E2:E40, "Кочкурова Юля", B2)</f>
        <v>2220</v>
      </c>
      <c r="C45" s="246"/>
      <c r="D45" s="246"/>
    </row>
    <row r="46" spans="1:5" ht="12.5">
      <c r="A46" s="2" t="s">
        <v>174</v>
      </c>
      <c r="B46" s="2">
        <f ca="1">SUMIF(E2:E40, "Забровская Вика", B2)</f>
        <v>2850</v>
      </c>
      <c r="C46" s="246"/>
      <c r="D46" s="246"/>
    </row>
    <row r="47" spans="1:5" ht="12.5">
      <c r="A47" s="2" t="s">
        <v>172</v>
      </c>
      <c r="B47" s="2">
        <f ca="1">SUMIF(E2:E40, "Парамошин Дима", B2)</f>
        <v>3030</v>
      </c>
      <c r="C47" s="246"/>
      <c r="D47" s="246"/>
    </row>
    <row r="48" spans="1:5" ht="12.5">
      <c r="A48" s="2" t="s">
        <v>187</v>
      </c>
      <c r="B48" s="2">
        <f ca="1">SUMIF(E2:E40, "Недбайло Артем", B2)</f>
        <v>3150</v>
      </c>
      <c r="C48" s="246"/>
      <c r="D48" s="246"/>
    </row>
    <row r="49" spans="1:4" ht="12.5">
      <c r="A49" s="2" t="s">
        <v>188</v>
      </c>
      <c r="B49" s="2">
        <f ca="1">SUMIF(E2:E40, "Романов Саша", B2)</f>
        <v>3160</v>
      </c>
      <c r="C49" s="246"/>
      <c r="D49" s="246"/>
    </row>
    <row r="50" spans="1:4" ht="12.5">
      <c r="A50" s="2" t="s">
        <v>180</v>
      </c>
      <c r="B50" s="2">
        <f ca="1">SUMIF(E2:E40, "Митревска Магда", B2)</f>
        <v>2580</v>
      </c>
      <c r="C50" s="246"/>
      <c r="D50" s="246"/>
    </row>
    <row r="51" spans="1:4" ht="12.5">
      <c r="A51" s="2" t="s">
        <v>49</v>
      </c>
      <c r="B51" s="2">
        <f ca="1">SUMIF(E2:E40, "Симутин Сергей", B2)</f>
        <v>2648</v>
      </c>
      <c r="C51" s="246"/>
      <c r="D51" s="246"/>
    </row>
    <row r="52" spans="1:4" ht="12.5">
      <c r="A52" s="307" t="s">
        <v>450</v>
      </c>
      <c r="B52" s="2">
        <f ca="1">SUM(B44:B51)</f>
        <v>22558</v>
      </c>
      <c r="C52" s="246"/>
      <c r="D52" s="246"/>
    </row>
  </sheetData>
  <phoneticPr fontId="2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P22"/>
  <sheetViews>
    <sheetView workbookViewId="0"/>
  </sheetViews>
  <sheetFormatPr defaultColWidth="12.6328125" defaultRowHeight="15.75" customHeight="1"/>
  <cols>
    <col min="1" max="1" width="23.453125" customWidth="1"/>
    <col min="12" max="12" width="13" customWidth="1"/>
  </cols>
  <sheetData>
    <row r="1" spans="1:16" ht="15.75" customHeight="1">
      <c r="A1" s="67"/>
      <c r="B1" s="267" t="s">
        <v>156</v>
      </c>
      <c r="C1" s="260"/>
      <c r="D1" s="260"/>
      <c r="E1" s="260"/>
      <c r="F1" s="260"/>
      <c r="G1" s="260"/>
      <c r="H1" s="260"/>
      <c r="I1" s="260"/>
      <c r="J1" s="268"/>
    </row>
    <row r="2" spans="1:16">
      <c r="A2" s="52"/>
      <c r="B2" s="12" t="s">
        <v>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9</v>
      </c>
      <c r="J2" s="12" t="s">
        <v>8</v>
      </c>
      <c r="K2" s="68" t="s">
        <v>206</v>
      </c>
      <c r="L2" s="68" t="s">
        <v>207</v>
      </c>
      <c r="M2" s="69" t="s">
        <v>208</v>
      </c>
      <c r="N2" s="2" t="s">
        <v>209</v>
      </c>
      <c r="O2" s="2"/>
      <c r="P2" s="2" t="s">
        <v>210</v>
      </c>
    </row>
    <row r="3" spans="1:16" ht="15.75" customHeight="1">
      <c r="A3" s="70" t="s">
        <v>211</v>
      </c>
      <c r="B3" s="11">
        <v>89151281779</v>
      </c>
      <c r="C3" s="11"/>
      <c r="D3" s="11"/>
      <c r="E3" s="11">
        <v>79775799639</v>
      </c>
      <c r="F3" s="11">
        <v>89670904440</v>
      </c>
      <c r="G3" s="11" t="s">
        <v>212</v>
      </c>
      <c r="H3" s="11"/>
      <c r="I3" s="11"/>
      <c r="J3" s="11"/>
      <c r="K3" s="5"/>
      <c r="L3" s="5"/>
      <c r="M3" s="5"/>
    </row>
    <row r="4" spans="1:16" ht="15.75" customHeight="1">
      <c r="A4" s="70" t="s">
        <v>213</v>
      </c>
      <c r="B4" s="11" t="s">
        <v>214</v>
      </c>
      <c r="C4" s="11"/>
      <c r="D4" s="11"/>
      <c r="E4" s="11" t="s">
        <v>214</v>
      </c>
      <c r="F4" s="11" t="s">
        <v>214</v>
      </c>
      <c r="G4" s="11" t="s">
        <v>215</v>
      </c>
      <c r="H4" s="11"/>
      <c r="I4" s="11"/>
      <c r="J4" s="11"/>
      <c r="K4" s="5"/>
      <c r="L4" s="5"/>
      <c r="M4" s="5"/>
    </row>
    <row r="5" spans="1:16" ht="15.75" customHeight="1">
      <c r="A5" s="71" t="s">
        <v>216</v>
      </c>
      <c r="B5" s="47" t="s">
        <v>217</v>
      </c>
      <c r="C5" s="10" t="s">
        <v>218</v>
      </c>
      <c r="D5" s="57" t="s">
        <v>219</v>
      </c>
      <c r="E5" s="57" t="s">
        <v>219</v>
      </c>
      <c r="F5" s="10" t="s">
        <v>220</v>
      </c>
      <c r="G5" s="57" t="s">
        <v>219</v>
      </c>
      <c r="H5" s="10" t="s">
        <v>218</v>
      </c>
      <c r="I5" s="57" t="s">
        <v>219</v>
      </c>
      <c r="J5" s="10" t="s">
        <v>218</v>
      </c>
      <c r="K5" s="5"/>
      <c r="L5" s="5"/>
      <c r="M5" s="5"/>
    </row>
    <row r="6" spans="1:16" ht="15.75" customHeight="1">
      <c r="A6" s="269" t="s">
        <v>221</v>
      </c>
      <c r="B6" s="260"/>
      <c r="C6" s="260"/>
      <c r="D6" s="260"/>
      <c r="E6" s="260"/>
      <c r="F6" s="260"/>
      <c r="G6" s="260"/>
      <c r="H6" s="260"/>
      <c r="I6" s="260"/>
      <c r="J6" s="268"/>
      <c r="K6" s="5"/>
      <c r="L6" s="5"/>
      <c r="M6" s="5"/>
      <c r="O6" s="2" t="s">
        <v>222</v>
      </c>
      <c r="P6" s="2">
        <f>N7/$K$7</f>
        <v>181.4375</v>
      </c>
    </row>
    <row r="7" spans="1:16" ht="15.75" customHeight="1">
      <c r="A7" s="72" t="s">
        <v>223</v>
      </c>
      <c r="B7" s="5">
        <v>441</v>
      </c>
      <c r="C7" s="5">
        <v>0</v>
      </c>
      <c r="D7" s="5">
        <v>150</v>
      </c>
      <c r="E7" s="5">
        <v>350</v>
      </c>
      <c r="F7" s="5">
        <v>0</v>
      </c>
      <c r="G7" s="5">
        <v>1050</v>
      </c>
      <c r="H7" s="5">
        <v>0</v>
      </c>
      <c r="I7" s="5">
        <v>912</v>
      </c>
      <c r="J7" s="5">
        <v>0</v>
      </c>
      <c r="K7" s="5">
        <f>COUNTIF(B$5:J$5,"с утра сб")+COUNTIF(B$5:J$5,"только обед сб")</f>
        <v>4</v>
      </c>
      <c r="L7" s="52">
        <f t="shared" ref="L7:L16" si="0">SUM(B7:J7)</f>
        <v>2903</v>
      </c>
      <c r="M7" s="5">
        <f t="shared" ref="M7:M10" si="1">L7/K7</f>
        <v>725.75</v>
      </c>
      <c r="N7" s="2">
        <f>L7/4</f>
        <v>725.75</v>
      </c>
      <c r="O7" s="2" t="s">
        <v>224</v>
      </c>
      <c r="P7" s="2">
        <f>N7/$K$8</f>
        <v>181.4375</v>
      </c>
    </row>
    <row r="8" spans="1:16" ht="15.75" customHeight="1">
      <c r="A8" s="72"/>
      <c r="B8" s="5"/>
      <c r="C8" s="5"/>
      <c r="D8" s="5"/>
      <c r="E8" s="5"/>
      <c r="F8" s="5"/>
      <c r="G8" s="5"/>
      <c r="H8" s="5"/>
      <c r="I8" s="5"/>
      <c r="J8" s="5"/>
      <c r="K8" s="5">
        <f>COUNTIF(B$5:J$5,"с утра сб")+COUNTIF(B$5:J$5,"с вечера сб")</f>
        <v>4</v>
      </c>
      <c r="L8" s="5">
        <f t="shared" si="0"/>
        <v>0</v>
      </c>
      <c r="M8" s="5">
        <f t="shared" si="1"/>
        <v>0</v>
      </c>
      <c r="N8" s="2">
        <f>L7/5</f>
        <v>580.6</v>
      </c>
      <c r="O8" s="2" t="s">
        <v>225</v>
      </c>
      <c r="P8" s="2">
        <f>N7/$K$8</f>
        <v>181.4375</v>
      </c>
    </row>
    <row r="9" spans="1:16" ht="15.75" customHeight="1">
      <c r="A9" s="72"/>
      <c r="B9" s="5"/>
      <c r="C9" s="5"/>
      <c r="D9" s="5"/>
      <c r="E9" s="5"/>
      <c r="F9" s="5"/>
      <c r="G9" s="5"/>
      <c r="H9" s="5"/>
      <c r="I9" s="5"/>
      <c r="J9" s="5"/>
      <c r="K9" s="5">
        <f>COUNTIF(B$5:J$5,"с утра вс")+K8</f>
        <v>5</v>
      </c>
      <c r="L9" s="5">
        <f t="shared" si="0"/>
        <v>0</v>
      </c>
      <c r="M9" s="5">
        <f t="shared" si="1"/>
        <v>0</v>
      </c>
      <c r="O9" s="2" t="s">
        <v>222</v>
      </c>
      <c r="P9" s="2">
        <f>N7/$K$9</f>
        <v>145.15</v>
      </c>
    </row>
    <row r="10" spans="1:16" ht="15.75" customHeight="1">
      <c r="A10" s="72"/>
      <c r="B10" s="5"/>
      <c r="C10" s="5"/>
      <c r="D10" s="5"/>
      <c r="E10" s="5"/>
      <c r="F10" s="5"/>
      <c r="G10" s="5"/>
      <c r="H10" s="5"/>
      <c r="I10" s="5"/>
      <c r="J10" s="5"/>
      <c r="K10" s="5">
        <f>COUNTIF(B$5:J$5,"с утра вс")+K8</f>
        <v>5</v>
      </c>
      <c r="L10" s="5">
        <f t="shared" si="0"/>
        <v>0</v>
      </c>
      <c r="M10" s="5">
        <f t="shared" si="1"/>
        <v>0</v>
      </c>
    </row>
    <row r="11" spans="1:16" ht="15.75" customHeight="1">
      <c r="A11" s="73" t="s">
        <v>226</v>
      </c>
      <c r="B11" s="5">
        <v>1</v>
      </c>
      <c r="C11" s="5">
        <v>0</v>
      </c>
      <c r="D11" s="5">
        <v>4</v>
      </c>
      <c r="E11" s="5">
        <v>4</v>
      </c>
      <c r="F11" s="5">
        <v>0</v>
      </c>
      <c r="G11" s="5">
        <v>4</v>
      </c>
      <c r="H11" s="5">
        <v>0</v>
      </c>
      <c r="I11" s="5">
        <v>4</v>
      </c>
      <c r="J11" s="5">
        <v>0</v>
      </c>
      <c r="K11" s="5"/>
      <c r="L11" s="5">
        <f t="shared" si="0"/>
        <v>17</v>
      </c>
      <c r="M11" s="5"/>
    </row>
    <row r="12" spans="1:16" ht="15.75" customHeight="1">
      <c r="A12" s="73"/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f t="shared" si="0"/>
        <v>0</v>
      </c>
      <c r="M12" s="5"/>
    </row>
    <row r="13" spans="1:16" ht="15.75" customHeight="1">
      <c r="A13" s="73" t="s">
        <v>227</v>
      </c>
      <c r="B13" s="5">
        <f>ROUND(P9,0)</f>
        <v>145</v>
      </c>
      <c r="C13" s="5">
        <v>0</v>
      </c>
      <c r="D13" s="5">
        <f t="shared" ref="D13:E13" si="2">ROUND(SUM($P$6:$P$9),0)</f>
        <v>689</v>
      </c>
      <c r="E13" s="5">
        <f t="shared" si="2"/>
        <v>689</v>
      </c>
      <c r="F13" s="5">
        <v>0</v>
      </c>
      <c r="G13" s="5">
        <f>ROUND(SUM($P$6:$P$9),0)</f>
        <v>689</v>
      </c>
      <c r="H13" s="5">
        <v>0</v>
      </c>
      <c r="I13" s="5">
        <f>ROUND(SUM($P$6:$P$9),0)</f>
        <v>689</v>
      </c>
      <c r="J13" s="5">
        <v>0</v>
      </c>
      <c r="K13" s="52">
        <f t="shared" ref="K13:K14" si="3">SUM(B13:J13)</f>
        <v>2901</v>
      </c>
      <c r="L13" s="5">
        <f t="shared" si="0"/>
        <v>2901</v>
      </c>
      <c r="M13" s="5"/>
    </row>
    <row r="14" spans="1:16" ht="15.75" customHeight="1">
      <c r="A14" s="73" t="s">
        <v>228</v>
      </c>
      <c r="B14" s="5">
        <f t="shared" ref="B14:D14" si="4">ROUND(B13-B7,0)</f>
        <v>-296</v>
      </c>
      <c r="C14" s="52">
        <f t="shared" si="4"/>
        <v>0</v>
      </c>
      <c r="D14" s="5">
        <f t="shared" si="4"/>
        <v>539</v>
      </c>
      <c r="E14" s="52">
        <f t="shared" ref="E14:G14" si="5">E13-E7</f>
        <v>339</v>
      </c>
      <c r="F14" s="52">
        <f t="shared" si="5"/>
        <v>0</v>
      </c>
      <c r="G14" s="5">
        <f t="shared" si="5"/>
        <v>-361</v>
      </c>
      <c r="H14" s="52">
        <f>ROUND(H13-H7,0)</f>
        <v>0</v>
      </c>
      <c r="I14" s="52">
        <f>I13-I7</f>
        <v>-223</v>
      </c>
      <c r="J14" s="52">
        <f>ROUND(J13-J7,0)</f>
        <v>0</v>
      </c>
      <c r="K14" s="5">
        <f t="shared" si="3"/>
        <v>-2</v>
      </c>
      <c r="L14" s="5">
        <f t="shared" si="0"/>
        <v>-2</v>
      </c>
      <c r="M14" s="5"/>
    </row>
    <row r="15" spans="1:16" ht="15.75" customHeight="1">
      <c r="A15" s="73" t="s">
        <v>229</v>
      </c>
      <c r="B15" s="52"/>
      <c r="C15" s="52"/>
      <c r="D15" s="7" t="s">
        <v>230</v>
      </c>
      <c r="E15" s="7" t="s">
        <v>231</v>
      </c>
      <c r="F15" s="52"/>
      <c r="G15" s="5"/>
      <c r="H15" s="5"/>
      <c r="I15" s="5"/>
      <c r="J15" s="52"/>
      <c r="K15" s="5"/>
      <c r="L15" s="5">
        <f t="shared" si="0"/>
        <v>0</v>
      </c>
      <c r="M15" s="5"/>
    </row>
    <row r="16" spans="1:16" ht="15.75" customHeight="1">
      <c r="A16" s="73"/>
      <c r="B16" s="52"/>
      <c r="C16" s="5"/>
      <c r="D16" s="11" t="s">
        <v>232</v>
      </c>
      <c r="E16" s="7" t="s">
        <v>233</v>
      </c>
      <c r="F16" s="5"/>
      <c r="G16" s="5"/>
      <c r="H16" s="5"/>
      <c r="I16" s="5"/>
      <c r="J16" s="52"/>
      <c r="K16" s="5"/>
      <c r="L16" s="5">
        <f t="shared" si="0"/>
        <v>0</v>
      </c>
      <c r="M16" s="5"/>
    </row>
    <row r="17" spans="2:10" ht="15.75" customHeight="1">
      <c r="B17" s="74"/>
      <c r="H17" s="74"/>
      <c r="J17" s="74"/>
    </row>
    <row r="18" spans="2:10" ht="15.75" customHeight="1">
      <c r="H18" s="2"/>
    </row>
    <row r="19" spans="2:10" ht="15.75" customHeight="1">
      <c r="H19" s="2"/>
    </row>
    <row r="20" spans="2:10" ht="15.75" customHeight="1">
      <c r="H20" s="5"/>
    </row>
    <row r="21" spans="2:10" ht="15.75" customHeight="1">
      <c r="H21" s="5"/>
    </row>
    <row r="22" spans="2:10" ht="15.75" customHeight="1">
      <c r="H22" s="2"/>
    </row>
  </sheetData>
  <mergeCells count="2">
    <mergeCell ref="B1:J1"/>
    <mergeCell ref="A6:J6"/>
  </mergeCells>
  <phoneticPr fontId="2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A1039"/>
  <sheetViews>
    <sheetView workbookViewId="0"/>
  </sheetViews>
  <sheetFormatPr defaultColWidth="12.6328125" defaultRowHeight="15.75" customHeight="1"/>
  <cols>
    <col min="1" max="1" width="3.7265625" customWidth="1"/>
    <col min="2" max="2" width="57.453125" customWidth="1"/>
    <col min="3" max="3" width="17.90625" customWidth="1"/>
    <col min="4" max="4" width="14.90625" customWidth="1"/>
    <col min="6" max="6" width="14.453125" customWidth="1"/>
    <col min="7" max="7" width="6.453125" customWidth="1"/>
    <col min="9" max="9" width="20.08984375" customWidth="1"/>
    <col min="10" max="10" width="14.36328125" customWidth="1"/>
    <col min="11" max="11" width="7.453125" customWidth="1"/>
  </cols>
  <sheetData>
    <row r="1" spans="1:27" ht="15.75" customHeight="1">
      <c r="A1" s="283" t="s">
        <v>19</v>
      </c>
      <c r="B1" s="284"/>
      <c r="C1" s="287" t="s">
        <v>20</v>
      </c>
      <c r="D1" s="287" t="s">
        <v>234</v>
      </c>
      <c r="E1" s="287" t="s">
        <v>21</v>
      </c>
      <c r="F1" s="289" t="s">
        <v>235</v>
      </c>
      <c r="G1" s="268"/>
      <c r="H1" s="75"/>
      <c r="I1" s="75"/>
      <c r="J1" s="279" t="s">
        <v>236</v>
      </c>
      <c r="K1" s="268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15.75" customHeight="1">
      <c r="A2" s="285"/>
      <c r="B2" s="286"/>
      <c r="C2" s="288"/>
      <c r="D2" s="288"/>
      <c r="E2" s="288"/>
      <c r="F2" s="76" t="s">
        <v>20</v>
      </c>
      <c r="G2" s="76" t="s">
        <v>158</v>
      </c>
      <c r="H2" s="75"/>
      <c r="I2" s="77" t="s">
        <v>237</v>
      </c>
      <c r="J2" s="78" t="s">
        <v>20</v>
      </c>
      <c r="K2" s="78" t="s">
        <v>158</v>
      </c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15.75" customHeight="1">
      <c r="A3" s="290"/>
      <c r="B3" s="260"/>
      <c r="C3" s="260"/>
      <c r="D3" s="268"/>
      <c r="E3" s="79">
        <f t="shared" ref="E3:F3" si="0">SUM(E4:E75)</f>
        <v>10231</v>
      </c>
      <c r="F3" s="79">
        <f t="shared" si="0"/>
        <v>20</v>
      </c>
      <c r="G3" s="79">
        <f>SUM(G4:G104)</f>
        <v>2839</v>
      </c>
      <c r="H3" s="75"/>
      <c r="I3" s="75"/>
      <c r="J3" s="79">
        <f t="shared" ref="J3:K3" si="1">SUM(J4:J75)</f>
        <v>5</v>
      </c>
      <c r="K3" s="79">
        <f t="shared" si="1"/>
        <v>1513</v>
      </c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15.75" customHeight="1">
      <c r="A4" s="291" t="s">
        <v>238</v>
      </c>
      <c r="B4" s="271"/>
      <c r="C4" s="80">
        <v>1</v>
      </c>
      <c r="D4" s="81" t="s">
        <v>239</v>
      </c>
      <c r="E4" s="81"/>
      <c r="F4" s="82"/>
      <c r="G4" s="82"/>
      <c r="H4" s="75"/>
      <c r="I4" s="75"/>
      <c r="J4" s="280"/>
      <c r="K4" s="268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 ht="15.75" customHeight="1">
      <c r="A5" s="83"/>
      <c r="B5" s="84" t="s">
        <v>240</v>
      </c>
      <c r="C5" s="85">
        <v>1</v>
      </c>
      <c r="D5" s="86" t="s">
        <v>239</v>
      </c>
      <c r="E5" s="86">
        <v>19</v>
      </c>
      <c r="F5" s="83"/>
      <c r="G5" s="83"/>
      <c r="H5" s="75"/>
      <c r="I5" s="75"/>
      <c r="J5" s="83"/>
      <c r="K5" s="83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27" ht="15.75" customHeight="1">
      <c r="A6" s="83"/>
      <c r="B6" s="84" t="s">
        <v>241</v>
      </c>
      <c r="C6" s="85">
        <v>1</v>
      </c>
      <c r="D6" s="86" t="s">
        <v>239</v>
      </c>
      <c r="E6" s="86">
        <v>15</v>
      </c>
      <c r="F6" s="83"/>
      <c r="G6" s="83"/>
      <c r="H6" s="75"/>
      <c r="I6" s="75"/>
      <c r="J6" s="83"/>
      <c r="K6" s="83"/>
      <c r="L6" s="75"/>
      <c r="M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ht="15.75" customHeight="1">
      <c r="A7" s="83"/>
      <c r="B7" s="84" t="s">
        <v>242</v>
      </c>
      <c r="C7" s="85">
        <v>1</v>
      </c>
      <c r="D7" s="86" t="s">
        <v>239</v>
      </c>
      <c r="E7" s="86">
        <v>91</v>
      </c>
      <c r="F7" s="83"/>
      <c r="G7" s="83"/>
      <c r="H7" s="75"/>
      <c r="I7" s="75"/>
      <c r="J7" s="83"/>
      <c r="K7" s="83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27" ht="15.75" customHeight="1">
      <c r="A8" s="83"/>
      <c r="B8" s="87" t="s">
        <v>23</v>
      </c>
      <c r="C8" s="85">
        <v>1</v>
      </c>
      <c r="D8" s="86" t="s">
        <v>239</v>
      </c>
      <c r="E8" s="86">
        <v>271</v>
      </c>
      <c r="F8" s="88">
        <v>1</v>
      </c>
      <c r="G8" s="88">
        <v>271</v>
      </c>
      <c r="H8" s="75" t="s">
        <v>10</v>
      </c>
      <c r="I8" s="75"/>
      <c r="J8" s="83"/>
      <c r="K8" s="83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</row>
    <row r="9" spans="1:27" ht="15.75" customHeight="1">
      <c r="A9" s="83"/>
      <c r="B9" s="84" t="s">
        <v>243</v>
      </c>
      <c r="C9" s="85">
        <v>1</v>
      </c>
      <c r="D9" s="86" t="s">
        <v>239</v>
      </c>
      <c r="E9" s="86">
        <v>91</v>
      </c>
      <c r="F9" s="83"/>
      <c r="G9" s="83"/>
      <c r="H9" s="75"/>
      <c r="I9" s="75"/>
      <c r="J9" s="83"/>
      <c r="K9" s="83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7" ht="15.75" customHeight="1">
      <c r="A10" s="83"/>
      <c r="B10" s="84" t="s">
        <v>244</v>
      </c>
      <c r="C10" s="85">
        <v>1</v>
      </c>
      <c r="D10" s="86" t="s">
        <v>239</v>
      </c>
      <c r="E10" s="86">
        <v>35</v>
      </c>
      <c r="F10" s="83"/>
      <c r="G10" s="83"/>
      <c r="H10" s="75"/>
      <c r="I10" s="75"/>
      <c r="J10" s="83"/>
      <c r="K10" s="83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27" ht="15.75" customHeight="1">
      <c r="A11" s="83"/>
      <c r="B11" s="87" t="s">
        <v>245</v>
      </c>
      <c r="C11" s="85">
        <v>1</v>
      </c>
      <c r="D11" s="86" t="s">
        <v>239</v>
      </c>
      <c r="E11" s="86">
        <v>20</v>
      </c>
      <c r="F11" s="88">
        <v>1</v>
      </c>
      <c r="G11" s="88">
        <v>20</v>
      </c>
      <c r="H11" s="75" t="s">
        <v>10</v>
      </c>
      <c r="I11" s="75"/>
      <c r="J11" s="83"/>
      <c r="K11" s="83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27" ht="15.75" customHeight="1">
      <c r="A12" s="83"/>
      <c r="B12" s="87" t="s">
        <v>26</v>
      </c>
      <c r="C12" s="85">
        <v>1</v>
      </c>
      <c r="D12" s="86" t="s">
        <v>239</v>
      </c>
      <c r="E12" s="86">
        <v>30</v>
      </c>
      <c r="F12" s="88">
        <v>1</v>
      </c>
      <c r="G12" s="88">
        <v>30</v>
      </c>
      <c r="H12" s="75" t="s">
        <v>10</v>
      </c>
      <c r="I12" s="75"/>
      <c r="J12" s="83"/>
      <c r="K12" s="83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 spans="1:27" ht="15.75" customHeight="1">
      <c r="A13" s="83"/>
      <c r="B13" s="87" t="s">
        <v>246</v>
      </c>
      <c r="C13" s="85">
        <v>1</v>
      </c>
      <c r="D13" s="86" t="s">
        <v>239</v>
      </c>
      <c r="E13" s="86">
        <v>72</v>
      </c>
      <c r="F13" s="88">
        <v>1</v>
      </c>
      <c r="G13" s="88">
        <v>72</v>
      </c>
      <c r="H13" s="75" t="s">
        <v>10</v>
      </c>
      <c r="I13" s="75"/>
      <c r="J13" s="83"/>
      <c r="K13" s="83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27" ht="15.75" customHeight="1">
      <c r="A14" s="83"/>
      <c r="B14" s="87" t="s">
        <v>247</v>
      </c>
      <c r="C14" s="85">
        <v>3</v>
      </c>
      <c r="D14" s="86" t="s">
        <v>239</v>
      </c>
      <c r="E14" s="86">
        <v>31</v>
      </c>
      <c r="F14" s="88">
        <v>1</v>
      </c>
      <c r="G14" s="88">
        <v>31</v>
      </c>
      <c r="H14" s="75" t="s">
        <v>10</v>
      </c>
      <c r="I14" s="75"/>
      <c r="J14" s="83"/>
      <c r="K14" s="83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</row>
    <row r="15" spans="1:27" ht="15.75" customHeight="1">
      <c r="A15" s="83"/>
      <c r="B15" s="87" t="s">
        <v>248</v>
      </c>
      <c r="C15" s="85">
        <v>2</v>
      </c>
      <c r="D15" s="86" t="s">
        <v>239</v>
      </c>
      <c r="E15" s="86">
        <v>130</v>
      </c>
      <c r="F15" s="88">
        <v>1</v>
      </c>
      <c r="G15" s="88">
        <v>130</v>
      </c>
      <c r="H15" s="75" t="s">
        <v>10</v>
      </c>
      <c r="I15" s="75"/>
      <c r="J15" s="83"/>
      <c r="K15" s="83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27" ht="15.75" customHeight="1">
      <c r="A16" s="83"/>
      <c r="B16" s="84" t="s">
        <v>249</v>
      </c>
      <c r="C16" s="85">
        <v>1</v>
      </c>
      <c r="D16" s="86" t="s">
        <v>239</v>
      </c>
      <c r="E16" s="86">
        <v>77</v>
      </c>
      <c r="F16" s="83"/>
      <c r="G16" s="83"/>
      <c r="H16" s="75"/>
      <c r="I16" s="75"/>
      <c r="J16" s="83"/>
      <c r="K16" s="83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</row>
    <row r="17" spans="1:27" ht="15.75" customHeight="1">
      <c r="A17" s="83"/>
      <c r="B17" s="84" t="s">
        <v>250</v>
      </c>
      <c r="C17" s="85">
        <v>1</v>
      </c>
      <c r="D17" s="86" t="s">
        <v>239</v>
      </c>
      <c r="E17" s="86">
        <v>53</v>
      </c>
      <c r="F17" s="83"/>
      <c r="G17" s="83"/>
      <c r="H17" s="75"/>
      <c r="I17" s="75"/>
      <c r="J17" s="83"/>
      <c r="K17" s="83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spans="1:27" ht="15.75" customHeight="1">
      <c r="A18" s="83"/>
      <c r="B18" s="84" t="s">
        <v>251</v>
      </c>
      <c r="C18" s="85">
        <v>1</v>
      </c>
      <c r="D18" s="86" t="s">
        <v>239</v>
      </c>
      <c r="E18" s="86">
        <v>86</v>
      </c>
      <c r="F18" s="83"/>
      <c r="G18" s="83"/>
      <c r="H18" s="75"/>
      <c r="I18" s="75"/>
      <c r="J18" s="83"/>
      <c r="K18" s="83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27" ht="15.75" customHeight="1">
      <c r="A19" s="83"/>
      <c r="B19" s="84" t="s">
        <v>252</v>
      </c>
      <c r="C19" s="85">
        <v>1</v>
      </c>
      <c r="D19" s="86" t="s">
        <v>239</v>
      </c>
      <c r="E19" s="86">
        <v>135</v>
      </c>
      <c r="F19" s="83"/>
      <c r="G19" s="83"/>
      <c r="H19" s="75"/>
      <c r="I19" s="75"/>
      <c r="J19" s="83"/>
      <c r="K19" s="83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spans="1:27" ht="15.75" customHeight="1">
      <c r="A20" s="83"/>
      <c r="B20" s="87" t="s">
        <v>253</v>
      </c>
      <c r="C20" s="85">
        <v>1</v>
      </c>
      <c r="D20" s="86" t="s">
        <v>239</v>
      </c>
      <c r="E20" s="86">
        <v>50</v>
      </c>
      <c r="F20" s="88">
        <v>1</v>
      </c>
      <c r="G20" s="88">
        <v>50</v>
      </c>
      <c r="H20" s="75" t="s">
        <v>10</v>
      </c>
      <c r="I20" s="75"/>
      <c r="J20" s="83"/>
      <c r="K20" s="83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</row>
    <row r="21" spans="1:27" ht="15.75" customHeight="1">
      <c r="A21" s="83"/>
      <c r="B21" s="84" t="s">
        <v>254</v>
      </c>
      <c r="C21" s="85">
        <v>1</v>
      </c>
      <c r="D21" s="86" t="s">
        <v>239</v>
      </c>
      <c r="E21" s="86">
        <v>262</v>
      </c>
      <c r="F21" s="83"/>
      <c r="G21" s="83"/>
      <c r="H21" s="75"/>
      <c r="I21" s="75"/>
      <c r="J21" s="83"/>
      <c r="K21" s="83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</row>
    <row r="22" spans="1:27" ht="15.75" customHeight="1">
      <c r="A22" s="83"/>
      <c r="B22" s="84" t="s">
        <v>255</v>
      </c>
      <c r="C22" s="85">
        <v>1</v>
      </c>
      <c r="D22" s="86" t="s">
        <v>239</v>
      </c>
      <c r="E22" s="86">
        <v>115</v>
      </c>
      <c r="F22" s="83"/>
      <c r="G22" s="83"/>
      <c r="H22" s="75"/>
      <c r="I22" s="75"/>
      <c r="J22" s="83"/>
      <c r="K22" s="83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</row>
    <row r="23" spans="1:27" ht="15.75" customHeight="1">
      <c r="A23" s="83"/>
      <c r="B23" s="84" t="s">
        <v>256</v>
      </c>
      <c r="C23" s="85">
        <v>1</v>
      </c>
      <c r="D23" s="86" t="s">
        <v>239</v>
      </c>
      <c r="E23" s="86">
        <v>296</v>
      </c>
      <c r="F23" s="83"/>
      <c r="G23" s="83"/>
      <c r="H23" s="75"/>
      <c r="I23" s="75"/>
      <c r="J23" s="83"/>
      <c r="K23" s="83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</row>
    <row r="24" spans="1:27" ht="15.75" customHeight="1">
      <c r="A24" s="83"/>
      <c r="B24" s="84" t="s">
        <v>257</v>
      </c>
      <c r="C24" s="85">
        <v>2</v>
      </c>
      <c r="D24" s="86" t="s">
        <v>239</v>
      </c>
      <c r="E24" s="86">
        <v>188</v>
      </c>
      <c r="F24" s="83"/>
      <c r="G24" s="83"/>
      <c r="H24" s="75"/>
      <c r="I24" s="75"/>
      <c r="J24" s="83"/>
      <c r="K24" s="83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 spans="1:27" ht="15.75" customHeight="1">
      <c r="A25" s="83"/>
      <c r="B25" s="87" t="s">
        <v>258</v>
      </c>
      <c r="C25" s="85">
        <v>1</v>
      </c>
      <c r="D25" s="86" t="s">
        <v>239</v>
      </c>
      <c r="E25" s="86">
        <v>293</v>
      </c>
      <c r="F25" s="88">
        <v>1</v>
      </c>
      <c r="G25" s="88">
        <v>293</v>
      </c>
      <c r="H25" s="75" t="s">
        <v>10</v>
      </c>
      <c r="I25" s="75"/>
      <c r="J25" s="83"/>
      <c r="K25" s="83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27" ht="15.75" customHeight="1">
      <c r="A26" s="291"/>
      <c r="B26" s="260"/>
      <c r="C26" s="260"/>
      <c r="D26" s="260"/>
      <c r="E26" s="268"/>
      <c r="F26" s="82"/>
      <c r="G26" s="82"/>
      <c r="H26" s="75"/>
      <c r="I26" s="75"/>
      <c r="J26" s="280"/>
      <c r="K26" s="268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7" ht="15.75" customHeight="1">
      <c r="A27" s="281" t="s">
        <v>259</v>
      </c>
      <c r="B27" s="260"/>
      <c r="C27" s="260"/>
      <c r="D27" s="260"/>
      <c r="E27" s="260"/>
      <c r="F27" s="260"/>
      <c r="G27" s="268"/>
      <c r="H27" s="75"/>
      <c r="I27" s="75"/>
      <c r="J27" s="281"/>
      <c r="K27" s="268"/>
      <c r="L27" s="89"/>
      <c r="M27" s="89"/>
      <c r="N27" s="89"/>
      <c r="O27" s="89"/>
      <c r="P27" s="89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7" ht="15.75" customHeight="1">
      <c r="A28" s="272" t="s">
        <v>260</v>
      </c>
      <c r="B28" s="271"/>
      <c r="C28" s="85">
        <v>1</v>
      </c>
      <c r="D28" s="86" t="s">
        <v>239</v>
      </c>
      <c r="E28" s="86">
        <v>118</v>
      </c>
      <c r="F28" s="88">
        <v>1</v>
      </c>
      <c r="G28" s="88">
        <v>118</v>
      </c>
      <c r="H28" s="75" t="s">
        <v>10</v>
      </c>
      <c r="I28" s="75"/>
      <c r="J28" s="83"/>
      <c r="K28" s="83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7" ht="15.75" customHeight="1">
      <c r="A29" s="270" t="s">
        <v>261</v>
      </c>
      <c r="B29" s="271"/>
      <c r="C29" s="85">
        <v>1</v>
      </c>
      <c r="D29" s="86" t="s">
        <v>239</v>
      </c>
      <c r="E29" s="86">
        <v>379</v>
      </c>
      <c r="F29" s="83"/>
      <c r="G29" s="83"/>
      <c r="H29" s="75"/>
      <c r="I29" s="75"/>
      <c r="J29" s="83"/>
      <c r="K29" s="83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7" ht="15.75" customHeight="1">
      <c r="A30" s="270" t="s">
        <v>262</v>
      </c>
      <c r="B30" s="271"/>
      <c r="C30" s="85">
        <v>1</v>
      </c>
      <c r="D30" s="86" t="s">
        <v>239</v>
      </c>
      <c r="E30" s="86">
        <v>86</v>
      </c>
      <c r="F30" s="83"/>
      <c r="G30" s="83"/>
      <c r="H30" s="75"/>
      <c r="I30" s="75"/>
      <c r="J30" s="83"/>
      <c r="K30" s="83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27" ht="15.75" customHeight="1">
      <c r="A31" s="270" t="s">
        <v>263</v>
      </c>
      <c r="B31" s="271"/>
      <c r="C31" s="85">
        <v>1</v>
      </c>
      <c r="D31" s="86" t="s">
        <v>239</v>
      </c>
      <c r="E31" s="86"/>
      <c r="F31" s="83"/>
      <c r="G31" s="83"/>
      <c r="H31" s="75"/>
      <c r="I31" s="75"/>
      <c r="J31" s="83"/>
      <c r="K31" s="83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</row>
    <row r="32" spans="1:27" ht="15.75" customHeight="1">
      <c r="A32" s="270" t="s">
        <v>264</v>
      </c>
      <c r="B32" s="271"/>
      <c r="C32" s="85">
        <v>2</v>
      </c>
      <c r="D32" s="86" t="s">
        <v>239</v>
      </c>
      <c r="E32" s="86">
        <v>269</v>
      </c>
      <c r="F32" s="83"/>
      <c r="G32" s="83"/>
      <c r="H32" s="75"/>
      <c r="I32" s="75"/>
      <c r="J32" s="83"/>
      <c r="K32" s="83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</row>
    <row r="33" spans="1:27" ht="15.75" customHeight="1">
      <c r="A33" s="270" t="s">
        <v>265</v>
      </c>
      <c r="B33" s="271"/>
      <c r="C33" s="85">
        <v>1</v>
      </c>
      <c r="D33" s="86" t="s">
        <v>239</v>
      </c>
      <c r="E33" s="86"/>
      <c r="F33" s="83"/>
      <c r="G33" s="83"/>
      <c r="H33" s="75"/>
      <c r="I33" s="75"/>
      <c r="J33" s="83"/>
      <c r="K33" s="83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</row>
    <row r="34" spans="1:27" ht="15.75" customHeight="1">
      <c r="A34" s="270" t="s">
        <v>266</v>
      </c>
      <c r="B34" s="271"/>
      <c r="C34" s="85">
        <v>1</v>
      </c>
      <c r="D34" s="86" t="s">
        <v>239</v>
      </c>
      <c r="E34" s="86"/>
      <c r="F34" s="83"/>
      <c r="G34" s="83"/>
      <c r="H34" s="75"/>
      <c r="I34" s="75"/>
      <c r="J34" s="83"/>
      <c r="K34" s="83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</row>
    <row r="35" spans="1:27" ht="15.75" customHeight="1">
      <c r="A35" s="294" t="s">
        <v>267</v>
      </c>
      <c r="B35" s="271"/>
      <c r="C35" s="91"/>
      <c r="D35" s="92"/>
      <c r="E35" s="92"/>
      <c r="F35" s="93"/>
      <c r="G35" s="93"/>
      <c r="H35" s="75"/>
      <c r="I35" s="75"/>
      <c r="J35" s="83"/>
      <c r="K35" s="83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</row>
    <row r="36" spans="1:27" ht="15.75" customHeight="1">
      <c r="A36" s="83"/>
      <c r="B36" s="84" t="s">
        <v>268</v>
      </c>
      <c r="C36" s="85">
        <v>1</v>
      </c>
      <c r="D36" s="86" t="s">
        <v>22</v>
      </c>
      <c r="E36" s="86">
        <v>650</v>
      </c>
      <c r="F36" s="83"/>
      <c r="G36" s="83"/>
      <c r="H36" s="75"/>
      <c r="I36" s="75"/>
      <c r="J36" s="83"/>
      <c r="K36" s="83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spans="1:27" ht="12.5">
      <c r="A37" s="83"/>
      <c r="B37" s="84" t="s">
        <v>17</v>
      </c>
      <c r="C37" s="85">
        <v>1</v>
      </c>
      <c r="D37" s="86" t="s">
        <v>22</v>
      </c>
      <c r="E37" s="86">
        <v>700</v>
      </c>
      <c r="F37" s="83"/>
      <c r="G37" s="83"/>
      <c r="H37" s="75"/>
      <c r="I37" s="75"/>
      <c r="J37" s="83"/>
      <c r="K37" s="83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spans="1:27" ht="12.5">
      <c r="A38" s="83"/>
      <c r="B38" s="84" t="s">
        <v>269</v>
      </c>
      <c r="C38" s="85">
        <v>1</v>
      </c>
      <c r="D38" s="86" t="s">
        <v>27</v>
      </c>
      <c r="E38" s="86">
        <v>800</v>
      </c>
      <c r="F38" s="83"/>
      <c r="G38" s="83"/>
      <c r="H38" s="75"/>
      <c r="I38" s="75"/>
      <c r="J38" s="83"/>
      <c r="K38" s="83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</row>
    <row r="39" spans="1:27" ht="12.5">
      <c r="A39" s="93"/>
      <c r="B39" s="94"/>
      <c r="C39" s="91"/>
      <c r="D39" s="92"/>
      <c r="E39" s="92"/>
      <c r="F39" s="93"/>
      <c r="G39" s="93"/>
      <c r="H39" s="75"/>
      <c r="I39" s="75"/>
      <c r="J39" s="83"/>
      <c r="K39" s="83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</row>
    <row r="40" spans="1:27" ht="12.5">
      <c r="A40" s="270" t="s">
        <v>18</v>
      </c>
      <c r="B40" s="271"/>
      <c r="C40" s="85">
        <v>1</v>
      </c>
      <c r="D40" s="86" t="s">
        <v>22</v>
      </c>
      <c r="E40" s="86">
        <v>246</v>
      </c>
      <c r="F40" s="83"/>
      <c r="G40" s="83"/>
      <c r="H40" s="75"/>
      <c r="I40" s="75"/>
      <c r="J40" s="83"/>
      <c r="K40" s="83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1:27" ht="12.5">
      <c r="A41" s="270" t="s">
        <v>29</v>
      </c>
      <c r="B41" s="271"/>
      <c r="C41" s="85">
        <v>1</v>
      </c>
      <c r="D41" s="86" t="s">
        <v>22</v>
      </c>
      <c r="E41" s="86">
        <v>150</v>
      </c>
      <c r="F41" s="83"/>
      <c r="G41" s="83"/>
      <c r="H41" s="75"/>
      <c r="I41" s="75"/>
      <c r="J41" s="83"/>
      <c r="K41" s="83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</row>
    <row r="42" spans="1:27" ht="12.5">
      <c r="A42" s="270" t="s">
        <v>270</v>
      </c>
      <c r="B42" s="271"/>
      <c r="C42" s="85">
        <v>1</v>
      </c>
      <c r="D42" s="86" t="s">
        <v>22</v>
      </c>
      <c r="E42" s="86">
        <v>480</v>
      </c>
      <c r="F42" s="83"/>
      <c r="G42" s="83"/>
      <c r="H42" s="75"/>
      <c r="I42" s="75"/>
      <c r="J42" s="83"/>
      <c r="K42" s="83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2.5">
      <c r="A43" s="270" t="s">
        <v>36</v>
      </c>
      <c r="B43" s="271"/>
      <c r="C43" s="85">
        <v>2</v>
      </c>
      <c r="D43" s="86" t="s">
        <v>22</v>
      </c>
      <c r="E43" s="86">
        <v>45</v>
      </c>
      <c r="F43" s="83"/>
      <c r="G43" s="83"/>
      <c r="H43" s="75"/>
      <c r="I43" s="75"/>
      <c r="J43" s="83"/>
      <c r="K43" s="83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2.5">
      <c r="A44" s="292"/>
      <c r="B44" s="260"/>
      <c r="C44" s="260"/>
      <c r="D44" s="260"/>
      <c r="E44" s="268"/>
      <c r="F44" s="95"/>
      <c r="G44" s="95"/>
      <c r="H44" s="75"/>
      <c r="I44" s="75"/>
      <c r="J44" s="281"/>
      <c r="K44" s="268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12.5">
      <c r="A45" s="293" t="s">
        <v>271</v>
      </c>
      <c r="B45" s="260"/>
      <c r="C45" s="260"/>
      <c r="D45" s="260"/>
      <c r="E45" s="260"/>
      <c r="F45" s="260"/>
      <c r="G45" s="268"/>
      <c r="H45" s="75"/>
      <c r="I45" s="75"/>
      <c r="J45" s="282"/>
      <c r="K45" s="268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  <row r="46" spans="1:27" ht="12.5">
      <c r="A46" s="270" t="s">
        <v>272</v>
      </c>
      <c r="B46" s="271"/>
      <c r="C46" s="85">
        <v>1</v>
      </c>
      <c r="D46" s="86" t="s">
        <v>239</v>
      </c>
      <c r="E46" s="86">
        <v>400</v>
      </c>
      <c r="F46" s="83"/>
      <c r="G46" s="83"/>
      <c r="H46" s="75"/>
      <c r="I46" s="75"/>
      <c r="J46" s="83"/>
      <c r="K46" s="83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</row>
    <row r="47" spans="1:27" ht="12.5">
      <c r="A47" s="272" t="s">
        <v>273</v>
      </c>
      <c r="B47" s="271"/>
      <c r="C47" s="85">
        <v>1</v>
      </c>
      <c r="D47" s="86" t="s">
        <v>239</v>
      </c>
      <c r="E47" s="86">
        <v>274</v>
      </c>
      <c r="F47" s="88">
        <v>1</v>
      </c>
      <c r="G47" s="88">
        <v>274</v>
      </c>
      <c r="H47" s="75" t="s">
        <v>10</v>
      </c>
      <c r="I47" s="75"/>
      <c r="J47" s="83"/>
      <c r="K47" s="83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</row>
    <row r="48" spans="1:27" ht="12.5">
      <c r="A48" s="270" t="s">
        <v>274</v>
      </c>
      <c r="B48" s="271"/>
      <c r="C48" s="85">
        <v>1</v>
      </c>
      <c r="D48" s="86" t="s">
        <v>239</v>
      </c>
      <c r="E48" s="86">
        <v>365</v>
      </c>
      <c r="F48" s="83"/>
      <c r="G48" s="83"/>
      <c r="H48" s="75"/>
      <c r="I48" s="75"/>
      <c r="J48" s="96">
        <v>1</v>
      </c>
      <c r="K48" s="96">
        <v>365</v>
      </c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</row>
    <row r="49" spans="1:27" ht="12.5">
      <c r="A49" s="270" t="s">
        <v>275</v>
      </c>
      <c r="B49" s="271"/>
      <c r="C49" s="85">
        <v>1</v>
      </c>
      <c r="D49" s="86" t="s">
        <v>239</v>
      </c>
      <c r="E49" s="86">
        <v>415</v>
      </c>
      <c r="F49" s="83"/>
      <c r="G49" s="83"/>
      <c r="H49" s="75"/>
      <c r="I49" s="75"/>
      <c r="J49" s="96">
        <v>1</v>
      </c>
      <c r="K49" s="96">
        <v>415</v>
      </c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1:27" ht="12.5">
      <c r="A50" s="272" t="s">
        <v>276</v>
      </c>
      <c r="B50" s="271"/>
      <c r="C50" s="85">
        <v>1</v>
      </c>
      <c r="D50" s="86" t="s">
        <v>239</v>
      </c>
      <c r="E50" s="86">
        <v>207</v>
      </c>
      <c r="F50" s="88">
        <v>1</v>
      </c>
      <c r="G50" s="88">
        <v>207</v>
      </c>
      <c r="H50" s="75" t="s">
        <v>10</v>
      </c>
      <c r="I50" s="75"/>
      <c r="J50" s="83"/>
      <c r="K50" s="83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</row>
    <row r="51" spans="1:27" ht="12.5">
      <c r="A51" s="272" t="s">
        <v>277</v>
      </c>
      <c r="B51" s="271"/>
      <c r="C51" s="85">
        <v>1</v>
      </c>
      <c r="D51" s="86" t="s">
        <v>239</v>
      </c>
      <c r="E51" s="86">
        <v>39</v>
      </c>
      <c r="F51" s="88">
        <v>1</v>
      </c>
      <c r="G51" s="88">
        <v>39</v>
      </c>
      <c r="H51" s="75" t="s">
        <v>10</v>
      </c>
      <c r="I51" s="75"/>
      <c r="J51" s="83"/>
      <c r="K51" s="83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</row>
    <row r="52" spans="1:27" ht="12.5">
      <c r="A52" s="270" t="s">
        <v>278</v>
      </c>
      <c r="B52" s="271"/>
      <c r="C52" s="85">
        <v>1</v>
      </c>
      <c r="D52" s="86" t="s">
        <v>239</v>
      </c>
      <c r="E52" s="86">
        <v>94</v>
      </c>
      <c r="F52" s="83"/>
      <c r="G52" s="83"/>
      <c r="H52" s="75"/>
      <c r="I52" s="75"/>
      <c r="J52" s="83">
        <v>1</v>
      </c>
      <c r="K52" s="83">
        <v>94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</row>
    <row r="53" spans="1:27" ht="12.5">
      <c r="A53" s="270" t="s">
        <v>279</v>
      </c>
      <c r="B53" s="271"/>
      <c r="C53" s="85">
        <v>1</v>
      </c>
      <c r="D53" s="86" t="s">
        <v>239</v>
      </c>
      <c r="E53" s="86">
        <v>132</v>
      </c>
      <c r="F53" s="83"/>
      <c r="G53" s="83"/>
      <c r="H53" s="75"/>
      <c r="I53" s="75"/>
      <c r="J53" s="96">
        <v>1</v>
      </c>
      <c r="K53" s="96">
        <v>132</v>
      </c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</row>
    <row r="54" spans="1:27" ht="12.5">
      <c r="A54" s="270" t="s">
        <v>280</v>
      </c>
      <c r="B54" s="271"/>
      <c r="C54" s="85">
        <v>1</v>
      </c>
      <c r="D54" s="86" t="s">
        <v>239</v>
      </c>
      <c r="E54" s="86">
        <v>125</v>
      </c>
      <c r="F54" s="88">
        <v>1</v>
      </c>
      <c r="G54" s="88">
        <v>125</v>
      </c>
      <c r="H54" s="75" t="s">
        <v>10</v>
      </c>
      <c r="I54" s="75"/>
      <c r="J54" s="83"/>
      <c r="K54" s="83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</row>
    <row r="55" spans="1:27" ht="12.5">
      <c r="A55" s="270" t="s">
        <v>281</v>
      </c>
      <c r="B55" s="271"/>
      <c r="C55" s="85">
        <v>1</v>
      </c>
      <c r="D55" s="86" t="s">
        <v>239</v>
      </c>
      <c r="E55" s="86">
        <v>397</v>
      </c>
      <c r="F55" s="83"/>
      <c r="G55" s="83"/>
      <c r="H55" s="75"/>
      <c r="I55" s="75"/>
      <c r="J55" s="83"/>
      <c r="K55" s="83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7" ht="12.5">
      <c r="A56" s="282"/>
      <c r="B56" s="260"/>
      <c r="C56" s="260"/>
      <c r="D56" s="260"/>
      <c r="E56" s="260"/>
      <c r="F56" s="260"/>
      <c r="G56" s="268"/>
      <c r="H56" s="75"/>
      <c r="I56" s="75"/>
      <c r="J56" s="282"/>
      <c r="K56" s="268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</row>
    <row r="57" spans="1:27" ht="12.5">
      <c r="A57" s="295" t="s">
        <v>282</v>
      </c>
      <c r="B57" s="260"/>
      <c r="C57" s="260"/>
      <c r="D57" s="260"/>
      <c r="E57" s="260"/>
      <c r="F57" s="260"/>
      <c r="G57" s="268"/>
      <c r="H57" s="75"/>
      <c r="I57" s="75"/>
      <c r="J57" s="276"/>
      <c r="K57" s="268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</row>
    <row r="58" spans="1:27" ht="12.5">
      <c r="A58" s="270" t="s">
        <v>283</v>
      </c>
      <c r="B58" s="271"/>
      <c r="C58" s="85">
        <v>1</v>
      </c>
      <c r="D58" s="86" t="s">
        <v>239</v>
      </c>
      <c r="E58" s="86"/>
      <c r="F58" s="83"/>
      <c r="G58" s="83"/>
      <c r="H58" s="75"/>
      <c r="I58" s="75"/>
      <c r="J58" s="83"/>
      <c r="K58" s="83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</row>
    <row r="59" spans="1:27" ht="12.5">
      <c r="A59" s="272" t="s">
        <v>284</v>
      </c>
      <c r="B59" s="271"/>
      <c r="C59" s="85">
        <v>1</v>
      </c>
      <c r="D59" s="86" t="s">
        <v>239</v>
      </c>
      <c r="E59" s="86">
        <v>156</v>
      </c>
      <c r="F59" s="88">
        <v>1</v>
      </c>
      <c r="G59" s="88">
        <v>156</v>
      </c>
      <c r="H59" s="75" t="s">
        <v>10</v>
      </c>
      <c r="I59" s="75"/>
      <c r="J59" s="83"/>
      <c r="K59" s="83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</row>
    <row r="60" spans="1:27" ht="12.5">
      <c r="A60" s="270" t="s">
        <v>285</v>
      </c>
      <c r="B60" s="271"/>
      <c r="C60" s="85">
        <v>1</v>
      </c>
      <c r="D60" s="86" t="s">
        <v>239</v>
      </c>
      <c r="E60" s="86">
        <v>507</v>
      </c>
      <c r="F60" s="83"/>
      <c r="G60" s="83"/>
      <c r="H60" s="75"/>
      <c r="I60" s="75"/>
      <c r="J60" s="96">
        <v>1</v>
      </c>
      <c r="K60" s="96">
        <v>507</v>
      </c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</row>
    <row r="61" spans="1:27" ht="12.5">
      <c r="A61" s="270" t="s">
        <v>286</v>
      </c>
      <c r="B61" s="271"/>
      <c r="C61" s="85">
        <v>1</v>
      </c>
      <c r="D61" s="86" t="s">
        <v>239</v>
      </c>
      <c r="E61" s="86"/>
      <c r="F61" s="83"/>
      <c r="G61" s="83"/>
      <c r="H61" s="75"/>
      <c r="I61" s="75"/>
      <c r="J61" s="83"/>
      <c r="K61" s="83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</row>
    <row r="62" spans="1:27" ht="12.5">
      <c r="A62" s="270" t="s">
        <v>24</v>
      </c>
      <c r="B62" s="271"/>
      <c r="C62" s="85">
        <v>1</v>
      </c>
      <c r="D62" s="86" t="s">
        <v>239</v>
      </c>
      <c r="E62" s="86"/>
      <c r="F62" s="83"/>
      <c r="G62" s="83"/>
      <c r="H62" s="75"/>
      <c r="I62" s="75"/>
      <c r="J62" s="83"/>
      <c r="K62" s="83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</row>
    <row r="63" spans="1:27" ht="12.5">
      <c r="A63" s="272" t="s">
        <v>287</v>
      </c>
      <c r="B63" s="271"/>
      <c r="C63" s="85">
        <v>1</v>
      </c>
      <c r="D63" s="86" t="s">
        <v>239</v>
      </c>
      <c r="E63" s="86">
        <v>31</v>
      </c>
      <c r="F63" s="88">
        <v>1</v>
      </c>
      <c r="G63" s="88">
        <v>31</v>
      </c>
      <c r="H63" s="75" t="s">
        <v>10</v>
      </c>
      <c r="I63" s="75"/>
      <c r="J63" s="83"/>
      <c r="K63" s="83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</row>
    <row r="64" spans="1:27" ht="12.5">
      <c r="A64" s="272" t="s">
        <v>288</v>
      </c>
      <c r="B64" s="271"/>
      <c r="C64" s="85">
        <v>1</v>
      </c>
      <c r="D64" s="86" t="s">
        <v>239</v>
      </c>
      <c r="E64" s="86">
        <v>26</v>
      </c>
      <c r="F64" s="88">
        <v>1</v>
      </c>
      <c r="G64" s="88">
        <v>26</v>
      </c>
      <c r="H64" s="75" t="s">
        <v>10</v>
      </c>
      <c r="I64" s="75"/>
      <c r="J64" s="83"/>
      <c r="K64" s="83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</row>
    <row r="65" spans="1:27" ht="12.5">
      <c r="A65" s="272" t="s">
        <v>289</v>
      </c>
      <c r="B65" s="271"/>
      <c r="C65" s="85">
        <v>1</v>
      </c>
      <c r="D65" s="86" t="s">
        <v>239</v>
      </c>
      <c r="E65" s="86">
        <v>24</v>
      </c>
      <c r="F65" s="88">
        <v>1</v>
      </c>
      <c r="G65" s="88">
        <v>24</v>
      </c>
      <c r="H65" s="75" t="s">
        <v>10</v>
      </c>
      <c r="I65" s="75"/>
      <c r="J65" s="83"/>
      <c r="K65" s="83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</row>
    <row r="66" spans="1:27" ht="12.5">
      <c r="A66" s="270" t="s">
        <v>290</v>
      </c>
      <c r="B66" s="271"/>
      <c r="C66" s="85">
        <v>1</v>
      </c>
      <c r="D66" s="86" t="s">
        <v>239</v>
      </c>
      <c r="E66" s="86">
        <v>198</v>
      </c>
      <c r="F66" s="83"/>
      <c r="G66" s="83"/>
      <c r="H66" s="75"/>
      <c r="I66" s="75"/>
      <c r="J66" s="83"/>
      <c r="K66" s="83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</row>
    <row r="67" spans="1:27" ht="12.5">
      <c r="A67" s="272" t="s">
        <v>45</v>
      </c>
      <c r="B67" s="271"/>
      <c r="C67" s="85">
        <v>1</v>
      </c>
      <c r="D67" s="86" t="s">
        <v>239</v>
      </c>
      <c r="E67" s="86">
        <v>49</v>
      </c>
      <c r="F67" s="88">
        <v>1</v>
      </c>
      <c r="G67" s="88">
        <v>169</v>
      </c>
      <c r="H67" s="75" t="s">
        <v>10</v>
      </c>
      <c r="I67" s="75"/>
      <c r="J67" s="83"/>
      <c r="K67" s="83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</row>
    <row r="68" spans="1:27" ht="12.5">
      <c r="A68" s="272" t="s">
        <v>46</v>
      </c>
      <c r="B68" s="271"/>
      <c r="C68" s="85">
        <v>1</v>
      </c>
      <c r="D68" s="86" t="s">
        <v>239</v>
      </c>
      <c r="E68" s="86">
        <v>34</v>
      </c>
      <c r="F68" s="88">
        <v>1</v>
      </c>
      <c r="G68" s="88">
        <v>34</v>
      </c>
      <c r="H68" s="75" t="s">
        <v>10</v>
      </c>
      <c r="I68" s="75"/>
      <c r="J68" s="83"/>
      <c r="K68" s="83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</row>
    <row r="69" spans="1:27" ht="12.5">
      <c r="A69" s="272" t="s">
        <v>291</v>
      </c>
      <c r="B69" s="271"/>
      <c r="C69" s="85">
        <v>1</v>
      </c>
      <c r="D69" s="86" t="s">
        <v>239</v>
      </c>
      <c r="E69" s="86">
        <v>115</v>
      </c>
      <c r="F69" s="83"/>
      <c r="G69" s="83"/>
      <c r="H69" s="75"/>
      <c r="I69" s="75"/>
      <c r="J69" s="83"/>
      <c r="K69" s="83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</row>
    <row r="70" spans="1:27" ht="12.5">
      <c r="A70" s="270" t="s">
        <v>30</v>
      </c>
      <c r="B70" s="271"/>
      <c r="C70" s="85" t="s">
        <v>31</v>
      </c>
      <c r="D70" s="86" t="s">
        <v>22</v>
      </c>
      <c r="E70" s="86">
        <v>100</v>
      </c>
      <c r="F70" s="83"/>
      <c r="G70" s="83"/>
      <c r="H70" s="75"/>
      <c r="I70" s="75"/>
      <c r="J70" s="83"/>
      <c r="K70" s="83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</row>
    <row r="71" spans="1:27" ht="12.5">
      <c r="A71" s="270" t="s">
        <v>32</v>
      </c>
      <c r="B71" s="271"/>
      <c r="C71" s="85" t="s">
        <v>33</v>
      </c>
      <c r="D71" s="86" t="s">
        <v>22</v>
      </c>
      <c r="E71" s="86">
        <v>100</v>
      </c>
      <c r="F71" s="83"/>
      <c r="G71" s="83"/>
      <c r="H71" s="75"/>
      <c r="I71" s="75"/>
      <c r="J71" s="83"/>
      <c r="K71" s="83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</row>
    <row r="72" spans="1:27" ht="12.5">
      <c r="A72" s="272" t="s">
        <v>34</v>
      </c>
      <c r="B72" s="271"/>
      <c r="C72" s="85" t="s">
        <v>35</v>
      </c>
      <c r="D72" s="86" t="s">
        <v>22</v>
      </c>
      <c r="E72" s="86">
        <v>160</v>
      </c>
      <c r="F72" s="88">
        <v>1</v>
      </c>
      <c r="G72" s="88">
        <v>160</v>
      </c>
      <c r="H72" s="75"/>
      <c r="I72" s="75"/>
      <c r="J72" s="83"/>
      <c r="K72" s="83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</row>
    <row r="73" spans="1:27" ht="12.5">
      <c r="A73" s="270" t="s">
        <v>37</v>
      </c>
      <c r="B73" s="271"/>
      <c r="C73" s="85" t="s">
        <v>38</v>
      </c>
      <c r="D73" s="86" t="s">
        <v>22</v>
      </c>
      <c r="E73" s="86"/>
      <c r="F73" s="83"/>
      <c r="G73" s="83"/>
      <c r="H73" s="75"/>
      <c r="I73" s="75"/>
      <c r="J73" s="83"/>
      <c r="K73" s="83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</row>
    <row r="74" spans="1:27" ht="12.5">
      <c r="A74" s="270" t="s">
        <v>39</v>
      </c>
      <c r="B74" s="271"/>
      <c r="C74" s="85" t="s">
        <v>40</v>
      </c>
      <c r="D74" s="86" t="s">
        <v>22</v>
      </c>
      <c r="E74" s="86"/>
      <c r="F74" s="83"/>
      <c r="G74" s="83"/>
      <c r="H74" s="75"/>
      <c r="I74" s="75"/>
      <c r="J74" s="83"/>
      <c r="K74" s="83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</row>
    <row r="75" spans="1:27" ht="12.5">
      <c r="A75" s="270" t="s">
        <v>41</v>
      </c>
      <c r="B75" s="271"/>
      <c r="C75" s="85" t="s">
        <v>40</v>
      </c>
      <c r="D75" s="86" t="s">
        <v>22</v>
      </c>
      <c r="E75" s="86"/>
      <c r="F75" s="83"/>
      <c r="G75" s="83"/>
      <c r="H75" s="75"/>
      <c r="I75" s="75"/>
      <c r="J75" s="83"/>
      <c r="K75" s="83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</row>
    <row r="76" spans="1:27" ht="12.5">
      <c r="A76" s="272" t="s">
        <v>292</v>
      </c>
      <c r="B76" s="271"/>
      <c r="C76" s="85">
        <v>1</v>
      </c>
      <c r="D76" s="86" t="s">
        <v>239</v>
      </c>
      <c r="E76" s="86">
        <v>11</v>
      </c>
      <c r="F76" s="88">
        <v>1</v>
      </c>
      <c r="G76" s="88">
        <v>11</v>
      </c>
      <c r="H76" s="75" t="s">
        <v>10</v>
      </c>
      <c r="I76" s="75"/>
      <c r="J76" s="83"/>
      <c r="K76" s="83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</row>
    <row r="77" spans="1:27" ht="12.5">
      <c r="A77" s="272" t="s">
        <v>293</v>
      </c>
      <c r="B77" s="271"/>
      <c r="C77" s="85">
        <v>100</v>
      </c>
      <c r="D77" s="86" t="s">
        <v>239</v>
      </c>
      <c r="E77" s="86">
        <v>200</v>
      </c>
      <c r="F77" s="88"/>
      <c r="G77" s="88">
        <v>200</v>
      </c>
      <c r="H77" s="75" t="s">
        <v>10</v>
      </c>
      <c r="I77" s="75"/>
      <c r="J77" s="83"/>
      <c r="K77" s="83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</row>
    <row r="78" spans="1:27" ht="12.5">
      <c r="A78" s="272" t="s">
        <v>294</v>
      </c>
      <c r="B78" s="271"/>
      <c r="C78" s="85">
        <v>100</v>
      </c>
      <c r="D78" s="86" t="s">
        <v>239</v>
      </c>
      <c r="E78" s="86">
        <v>70</v>
      </c>
      <c r="F78" s="88"/>
      <c r="G78" s="88">
        <v>70</v>
      </c>
      <c r="H78" s="75" t="s">
        <v>10</v>
      </c>
      <c r="I78" s="75"/>
      <c r="J78" s="83"/>
      <c r="K78" s="83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</row>
    <row r="79" spans="1:27" ht="12.5">
      <c r="A79" s="272" t="s">
        <v>295</v>
      </c>
      <c r="B79" s="271"/>
      <c r="C79" s="85">
        <v>2</v>
      </c>
      <c r="D79" s="86" t="s">
        <v>239</v>
      </c>
      <c r="E79" s="86">
        <v>35</v>
      </c>
      <c r="F79" s="88">
        <v>2</v>
      </c>
      <c r="G79" s="88">
        <v>35</v>
      </c>
      <c r="H79" s="75" t="s">
        <v>10</v>
      </c>
      <c r="I79" s="75"/>
      <c r="J79" s="83"/>
      <c r="K79" s="83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</row>
    <row r="80" spans="1:27" ht="12.5">
      <c r="A80" s="273" t="s">
        <v>296</v>
      </c>
      <c r="B80" s="274"/>
      <c r="C80" s="85">
        <v>2</v>
      </c>
      <c r="D80" s="86" t="s">
        <v>239</v>
      </c>
      <c r="E80" s="86">
        <v>31</v>
      </c>
      <c r="F80" s="88">
        <v>2</v>
      </c>
      <c r="G80" s="88">
        <v>31</v>
      </c>
      <c r="H80" s="75" t="s">
        <v>10</v>
      </c>
      <c r="I80" s="75"/>
      <c r="J80" s="83"/>
      <c r="K80" s="83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</row>
    <row r="81" spans="1:27" ht="12.5">
      <c r="A81" s="273" t="s">
        <v>297</v>
      </c>
      <c r="B81" s="274"/>
      <c r="C81" s="85">
        <v>1</v>
      </c>
      <c r="D81" s="86" t="s">
        <v>239</v>
      </c>
      <c r="E81" s="86">
        <v>132</v>
      </c>
      <c r="F81" s="88">
        <v>1</v>
      </c>
      <c r="G81" s="88">
        <v>132</v>
      </c>
      <c r="H81" s="75" t="s">
        <v>10</v>
      </c>
      <c r="I81" s="75"/>
      <c r="J81" s="83"/>
      <c r="K81" s="83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</row>
    <row r="82" spans="1:27" ht="12.5">
      <c r="A82" s="275" t="s">
        <v>298</v>
      </c>
      <c r="B82" s="260"/>
      <c r="C82" s="268"/>
      <c r="D82" s="97"/>
      <c r="E82" s="97"/>
      <c r="F82" s="98"/>
      <c r="G82" s="98">
        <v>100</v>
      </c>
      <c r="H82" s="75" t="s">
        <v>10</v>
      </c>
      <c r="I82" s="75"/>
      <c r="J82" s="83"/>
      <c r="K82" s="83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</row>
    <row r="83" spans="1:27" ht="12.5">
      <c r="A83" s="99"/>
      <c r="B83" s="100" t="s">
        <v>299</v>
      </c>
      <c r="C83" s="85"/>
      <c r="D83" s="86"/>
      <c r="E83" s="86"/>
      <c r="F83" s="83"/>
      <c r="G83" s="83"/>
      <c r="H83" s="75"/>
      <c r="I83" s="75"/>
      <c r="J83" s="83"/>
      <c r="K83" s="83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</row>
    <row r="84" spans="1:27" ht="12.5">
      <c r="A84" s="90"/>
      <c r="B84" s="84" t="s">
        <v>300</v>
      </c>
      <c r="C84" s="85"/>
      <c r="D84" s="86"/>
      <c r="E84" s="86"/>
      <c r="F84" s="83"/>
      <c r="G84" s="83"/>
      <c r="H84" s="75"/>
      <c r="I84" s="75"/>
      <c r="J84" s="83"/>
      <c r="K84" s="83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</row>
    <row r="85" spans="1:27" ht="12.5">
      <c r="A85" s="90"/>
      <c r="B85" s="84" t="s">
        <v>301</v>
      </c>
      <c r="C85" s="85"/>
      <c r="D85" s="86"/>
      <c r="E85" s="86"/>
      <c r="F85" s="83"/>
      <c r="G85" s="83"/>
      <c r="H85" s="75"/>
      <c r="I85" s="75"/>
      <c r="J85" s="83"/>
      <c r="K85" s="83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</row>
    <row r="86" spans="1:27" ht="12.5">
      <c r="A86" s="90"/>
      <c r="B86" s="84" t="s">
        <v>302</v>
      </c>
      <c r="C86" s="85"/>
      <c r="D86" s="86"/>
      <c r="E86" s="86"/>
      <c r="F86" s="83"/>
      <c r="G86" s="83"/>
      <c r="H86" s="75"/>
      <c r="I86" s="75"/>
      <c r="J86" s="83"/>
      <c r="K86" s="83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</row>
    <row r="87" spans="1:27" ht="12.5">
      <c r="A87" s="90"/>
      <c r="B87" s="84"/>
      <c r="C87" s="85"/>
      <c r="D87" s="86"/>
      <c r="E87" s="86"/>
      <c r="F87" s="83"/>
      <c r="G87" s="83"/>
      <c r="H87" s="75"/>
      <c r="I87" s="75"/>
      <c r="J87" s="83"/>
      <c r="K87" s="83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</row>
    <row r="88" spans="1:27" ht="12.5">
      <c r="A88" s="275"/>
      <c r="B88" s="260"/>
      <c r="C88" s="268"/>
      <c r="D88" s="97"/>
      <c r="E88" s="97"/>
      <c r="F88" s="98"/>
      <c r="G88" s="98"/>
      <c r="H88" s="75"/>
      <c r="I88" s="75"/>
      <c r="J88" s="83"/>
      <c r="K88" s="83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</row>
    <row r="89" spans="1:27" ht="12.5">
      <c r="A89" s="276"/>
      <c r="B89" s="260"/>
      <c r="C89" s="260"/>
      <c r="D89" s="260"/>
      <c r="E89" s="260"/>
      <c r="F89" s="260"/>
      <c r="G89" s="268"/>
      <c r="H89" s="75"/>
      <c r="I89" s="75"/>
      <c r="J89" s="276"/>
      <c r="K89" s="268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</row>
    <row r="90" spans="1:27" ht="12.5">
      <c r="A90" s="277"/>
      <c r="B90" s="278"/>
      <c r="C90" s="101"/>
      <c r="D90" s="101"/>
      <c r="E90" s="101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</row>
    <row r="91" spans="1:27" ht="12.5">
      <c r="A91" s="277"/>
      <c r="B91" s="278"/>
      <c r="C91" s="101"/>
      <c r="D91" s="101"/>
      <c r="E91" s="101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</row>
    <row r="92" spans="1:27" ht="12.5">
      <c r="A92" s="277"/>
      <c r="B92" s="278"/>
      <c r="C92" s="101"/>
      <c r="D92" s="101"/>
      <c r="E92" s="101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</row>
    <row r="93" spans="1:27" ht="12.5">
      <c r="A93" s="277"/>
      <c r="B93" s="278"/>
      <c r="C93" s="101"/>
      <c r="D93" s="101"/>
      <c r="E93" s="101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</row>
    <row r="94" spans="1:27" ht="12.5">
      <c r="A94" s="277"/>
      <c r="B94" s="278"/>
      <c r="C94" s="101"/>
      <c r="D94" s="101"/>
      <c r="E94" s="101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</row>
    <row r="95" spans="1:27" ht="12.5">
      <c r="A95" s="277"/>
      <c r="B95" s="278"/>
      <c r="C95" s="101"/>
      <c r="D95" s="101"/>
      <c r="E95" s="101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</row>
    <row r="96" spans="1:27" ht="12.5">
      <c r="A96" s="277"/>
      <c r="B96" s="278"/>
      <c r="C96" s="101"/>
      <c r="D96" s="101"/>
      <c r="E96" s="101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</row>
    <row r="97" spans="1:27" ht="12.5">
      <c r="A97" s="277"/>
      <c r="B97" s="278"/>
      <c r="C97" s="101"/>
      <c r="D97" s="101"/>
      <c r="E97" s="101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</row>
    <row r="98" spans="1:27" ht="12.5">
      <c r="A98" s="277"/>
      <c r="B98" s="278"/>
      <c r="C98" s="101"/>
      <c r="D98" s="101"/>
      <c r="E98" s="101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</row>
    <row r="99" spans="1:27" ht="12.5">
      <c r="A99" s="277"/>
      <c r="B99" s="278"/>
      <c r="C99" s="101"/>
      <c r="D99" s="101"/>
      <c r="E99" s="101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</row>
    <row r="100" spans="1:27" ht="12.5">
      <c r="A100" s="75"/>
      <c r="B100" s="75"/>
      <c r="C100" s="101"/>
      <c r="D100" s="101"/>
      <c r="E100" s="101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</row>
    <row r="101" spans="1:27" ht="12.5">
      <c r="A101" s="75"/>
      <c r="B101" s="75"/>
      <c r="C101" s="101"/>
      <c r="D101" s="101"/>
      <c r="E101" s="101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</row>
    <row r="102" spans="1:27" ht="12.5">
      <c r="A102" s="75"/>
      <c r="B102" s="75"/>
      <c r="C102" s="101"/>
      <c r="D102" s="101"/>
      <c r="E102" s="101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</row>
    <row r="103" spans="1:27" ht="12.5">
      <c r="A103" s="75"/>
      <c r="B103" s="75"/>
      <c r="C103" s="101"/>
      <c r="D103" s="101"/>
      <c r="E103" s="101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</row>
    <row r="104" spans="1:27" ht="12.5">
      <c r="A104" s="75"/>
      <c r="B104" s="75"/>
      <c r="C104" s="101"/>
      <c r="D104" s="101"/>
      <c r="E104" s="101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</row>
    <row r="105" spans="1:27" ht="12.5">
      <c r="A105" s="75"/>
      <c r="B105" s="75"/>
      <c r="C105" s="101"/>
      <c r="D105" s="101"/>
      <c r="E105" s="101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</row>
    <row r="106" spans="1:27" ht="12.5">
      <c r="A106" s="75"/>
      <c r="B106" s="75"/>
      <c r="C106" s="101"/>
      <c r="D106" s="101"/>
      <c r="E106" s="101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</row>
    <row r="107" spans="1:27" ht="12.5">
      <c r="A107" s="75"/>
      <c r="B107" s="75"/>
      <c r="C107" s="101"/>
      <c r="D107" s="101"/>
      <c r="E107" s="101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</row>
    <row r="108" spans="1:27" ht="12.5">
      <c r="A108" s="75"/>
      <c r="B108" s="75"/>
      <c r="C108" s="101"/>
      <c r="D108" s="101"/>
      <c r="E108" s="101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</row>
    <row r="109" spans="1:27" ht="12.5">
      <c r="A109" s="75"/>
      <c r="B109" s="75"/>
      <c r="C109" s="101"/>
      <c r="D109" s="101"/>
      <c r="E109" s="101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</row>
    <row r="110" spans="1:27" ht="12.5">
      <c r="A110" s="75"/>
      <c r="B110" s="75"/>
      <c r="C110" s="101"/>
      <c r="D110" s="101"/>
      <c r="E110" s="101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</row>
    <row r="111" spans="1:27" ht="12.5">
      <c r="A111" s="75"/>
      <c r="B111" s="75"/>
      <c r="C111" s="101"/>
      <c r="D111" s="101"/>
      <c r="E111" s="101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</row>
    <row r="112" spans="1:27" ht="12.5">
      <c r="A112" s="75"/>
      <c r="B112" s="75"/>
      <c r="C112" s="101"/>
      <c r="D112" s="101"/>
      <c r="E112" s="101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</row>
    <row r="113" spans="1:27" ht="12.5">
      <c r="A113" s="75"/>
      <c r="B113" s="75"/>
      <c r="C113" s="101"/>
      <c r="D113" s="101"/>
      <c r="E113" s="101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</row>
    <row r="114" spans="1:27" ht="12.5">
      <c r="A114" s="75"/>
      <c r="B114" s="75"/>
      <c r="C114" s="101"/>
      <c r="D114" s="101"/>
      <c r="E114" s="101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</row>
    <row r="115" spans="1:27" ht="12.5">
      <c r="A115" s="75"/>
      <c r="B115" s="75"/>
      <c r="C115" s="101"/>
      <c r="D115" s="101"/>
      <c r="E115" s="101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</row>
    <row r="116" spans="1:27" ht="12.5">
      <c r="A116" s="75"/>
      <c r="B116" s="75"/>
      <c r="C116" s="101"/>
      <c r="D116" s="101"/>
      <c r="E116" s="101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</row>
    <row r="117" spans="1:27" ht="12.5">
      <c r="A117" s="75"/>
      <c r="B117" s="75"/>
      <c r="C117" s="101"/>
      <c r="D117" s="101"/>
      <c r="E117" s="101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</row>
    <row r="118" spans="1:27" ht="12.5">
      <c r="A118" s="75"/>
      <c r="B118" s="75"/>
      <c r="C118" s="101"/>
      <c r="D118" s="101"/>
      <c r="E118" s="101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</row>
    <row r="119" spans="1:27" ht="12.5">
      <c r="A119" s="75"/>
      <c r="B119" s="75"/>
      <c r="C119" s="101"/>
      <c r="D119" s="101"/>
      <c r="E119" s="101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</row>
    <row r="120" spans="1:27" ht="12.5">
      <c r="A120" s="75"/>
      <c r="B120" s="75"/>
      <c r="C120" s="101"/>
      <c r="D120" s="101"/>
      <c r="E120" s="101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</row>
    <row r="121" spans="1:27" ht="12.5">
      <c r="A121" s="75"/>
      <c r="B121" s="75"/>
      <c r="C121" s="101"/>
      <c r="D121" s="101"/>
      <c r="E121" s="101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</row>
    <row r="122" spans="1:27" ht="12.5">
      <c r="A122" s="75"/>
      <c r="B122" s="75"/>
      <c r="C122" s="101"/>
      <c r="D122" s="101"/>
      <c r="E122" s="101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</row>
    <row r="123" spans="1:27" ht="12.5">
      <c r="A123" s="75"/>
      <c r="B123" s="75"/>
      <c r="C123" s="101"/>
      <c r="D123" s="101"/>
      <c r="E123" s="101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</row>
    <row r="124" spans="1:27" ht="12.5">
      <c r="A124" s="75"/>
      <c r="B124" s="75"/>
      <c r="C124" s="101"/>
      <c r="D124" s="101"/>
      <c r="E124" s="101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</row>
    <row r="125" spans="1:27" ht="12.5">
      <c r="A125" s="75"/>
      <c r="B125" s="75"/>
      <c r="C125" s="101"/>
      <c r="D125" s="101"/>
      <c r="E125" s="101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</row>
    <row r="126" spans="1:27" ht="12.5">
      <c r="A126" s="75"/>
      <c r="B126" s="75"/>
      <c r="C126" s="101"/>
      <c r="D126" s="101"/>
      <c r="E126" s="101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</row>
    <row r="127" spans="1:27" ht="12.5">
      <c r="A127" s="75"/>
      <c r="B127" s="75"/>
      <c r="C127" s="101"/>
      <c r="D127" s="101"/>
      <c r="E127" s="101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</row>
    <row r="128" spans="1:27" ht="12.5">
      <c r="A128" s="75"/>
      <c r="B128" s="75"/>
      <c r="C128" s="101"/>
      <c r="D128" s="101"/>
      <c r="E128" s="101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</row>
    <row r="129" spans="1:27" ht="12.5">
      <c r="A129" s="75"/>
      <c r="B129" s="75"/>
      <c r="C129" s="101"/>
      <c r="D129" s="101"/>
      <c r="E129" s="101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</row>
    <row r="130" spans="1:27" ht="12.5">
      <c r="A130" s="75"/>
      <c r="B130" s="75"/>
      <c r="C130" s="101"/>
      <c r="D130" s="101"/>
      <c r="E130" s="101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</row>
    <row r="131" spans="1:27" ht="12.5">
      <c r="A131" s="75"/>
      <c r="B131" s="75"/>
      <c r="C131" s="101"/>
      <c r="D131" s="101"/>
      <c r="E131" s="101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</row>
    <row r="132" spans="1:27" ht="12.5">
      <c r="A132" s="75"/>
      <c r="B132" s="75"/>
      <c r="C132" s="101"/>
      <c r="D132" s="101"/>
      <c r="E132" s="101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</row>
    <row r="133" spans="1:27" ht="12.5">
      <c r="A133" s="75"/>
      <c r="B133" s="75"/>
      <c r="C133" s="101"/>
      <c r="D133" s="101"/>
      <c r="E133" s="101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</row>
    <row r="134" spans="1:27" ht="12.5">
      <c r="A134" s="75"/>
      <c r="B134" s="75"/>
      <c r="C134" s="101"/>
      <c r="D134" s="101"/>
      <c r="E134" s="101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</row>
    <row r="135" spans="1:27" ht="12.5">
      <c r="A135" s="75"/>
      <c r="B135" s="75"/>
      <c r="C135" s="101"/>
      <c r="D135" s="101"/>
      <c r="E135" s="101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</row>
    <row r="136" spans="1:27" ht="12.5">
      <c r="A136" s="75"/>
      <c r="B136" s="75"/>
      <c r="C136" s="101"/>
      <c r="D136" s="101"/>
      <c r="E136" s="101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</row>
    <row r="137" spans="1:27" ht="12.5">
      <c r="A137" s="75"/>
      <c r="B137" s="75"/>
      <c r="C137" s="101"/>
      <c r="D137" s="101"/>
      <c r="E137" s="101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</row>
    <row r="138" spans="1:27" ht="12.5">
      <c r="A138" s="75"/>
      <c r="B138" s="75"/>
      <c r="C138" s="101"/>
      <c r="D138" s="101"/>
      <c r="E138" s="101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</row>
    <row r="139" spans="1:27" ht="12.5">
      <c r="A139" s="75"/>
      <c r="B139" s="75"/>
      <c r="C139" s="101"/>
      <c r="D139" s="101"/>
      <c r="E139" s="101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</row>
    <row r="140" spans="1:27" ht="12.5">
      <c r="A140" s="75"/>
      <c r="B140" s="75"/>
      <c r="C140" s="101"/>
      <c r="D140" s="101"/>
      <c r="E140" s="101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</row>
    <row r="141" spans="1:27" ht="12.5">
      <c r="A141" s="75"/>
      <c r="B141" s="75"/>
      <c r="C141" s="101"/>
      <c r="D141" s="101"/>
      <c r="E141" s="101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</row>
    <row r="142" spans="1:27" ht="12.5">
      <c r="A142" s="75"/>
      <c r="B142" s="75"/>
      <c r="C142" s="101"/>
      <c r="D142" s="101"/>
      <c r="E142" s="101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</row>
    <row r="143" spans="1:27" ht="12.5">
      <c r="A143" s="75"/>
      <c r="B143" s="75"/>
      <c r="C143" s="101"/>
      <c r="D143" s="101"/>
      <c r="E143" s="101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</row>
    <row r="144" spans="1:27" ht="12.5">
      <c r="A144" s="75"/>
      <c r="B144" s="75"/>
      <c r="C144" s="101"/>
      <c r="D144" s="101"/>
      <c r="E144" s="101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</row>
    <row r="145" spans="1:27" ht="12.5">
      <c r="A145" s="75"/>
      <c r="B145" s="75"/>
      <c r="C145" s="101"/>
      <c r="D145" s="101"/>
      <c r="E145" s="101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</row>
    <row r="146" spans="1:27" ht="12.5">
      <c r="A146" s="75"/>
      <c r="B146" s="75"/>
      <c r="C146" s="101"/>
      <c r="D146" s="101"/>
      <c r="E146" s="101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</row>
    <row r="147" spans="1:27" ht="12.5">
      <c r="A147" s="75"/>
      <c r="B147" s="75"/>
      <c r="C147" s="101"/>
      <c r="D147" s="101"/>
      <c r="E147" s="101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</row>
    <row r="148" spans="1:27" ht="12.5">
      <c r="A148" s="75"/>
      <c r="B148" s="75"/>
      <c r="C148" s="101"/>
      <c r="D148" s="101"/>
      <c r="E148" s="101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</row>
    <row r="149" spans="1:27" ht="12.5">
      <c r="A149" s="75"/>
      <c r="B149" s="75"/>
      <c r="C149" s="101"/>
      <c r="D149" s="101"/>
      <c r="E149" s="101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</row>
    <row r="150" spans="1:27" ht="12.5">
      <c r="A150" s="75"/>
      <c r="B150" s="75"/>
      <c r="C150" s="101"/>
      <c r="D150" s="101"/>
      <c r="E150" s="101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</row>
    <row r="151" spans="1:27" ht="12.5">
      <c r="A151" s="75"/>
      <c r="B151" s="75"/>
      <c r="C151" s="101"/>
      <c r="D151" s="101"/>
      <c r="E151" s="101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</row>
    <row r="152" spans="1:27" ht="12.5">
      <c r="A152" s="75"/>
      <c r="B152" s="75"/>
      <c r="C152" s="101"/>
      <c r="D152" s="101"/>
      <c r="E152" s="101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</row>
    <row r="153" spans="1:27" ht="12.5">
      <c r="A153" s="75"/>
      <c r="B153" s="75"/>
      <c r="C153" s="101"/>
      <c r="D153" s="101"/>
      <c r="E153" s="101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</row>
    <row r="154" spans="1:27" ht="12.5">
      <c r="A154" s="75"/>
      <c r="B154" s="75"/>
      <c r="C154" s="101"/>
      <c r="D154" s="101"/>
      <c r="E154" s="101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</row>
    <row r="155" spans="1:27" ht="12.5">
      <c r="A155" s="75"/>
      <c r="B155" s="75"/>
      <c r="C155" s="101"/>
      <c r="D155" s="101"/>
      <c r="E155" s="101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</row>
    <row r="156" spans="1:27" ht="12.5">
      <c r="A156" s="75"/>
      <c r="B156" s="75"/>
      <c r="C156" s="101"/>
      <c r="D156" s="101"/>
      <c r="E156" s="101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</row>
    <row r="157" spans="1:27" ht="12.5">
      <c r="A157" s="75"/>
      <c r="B157" s="75"/>
      <c r="C157" s="101"/>
      <c r="D157" s="101"/>
      <c r="E157" s="101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</row>
    <row r="158" spans="1:27" ht="12.5">
      <c r="A158" s="75"/>
      <c r="B158" s="75"/>
      <c r="C158" s="101"/>
      <c r="D158" s="101"/>
      <c r="E158" s="101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</row>
    <row r="159" spans="1:27" ht="12.5">
      <c r="A159" s="75"/>
      <c r="B159" s="75"/>
      <c r="C159" s="101"/>
      <c r="D159" s="101"/>
      <c r="E159" s="101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</row>
    <row r="160" spans="1:27" ht="12.5">
      <c r="A160" s="75"/>
      <c r="B160" s="75"/>
      <c r="C160" s="101"/>
      <c r="D160" s="101"/>
      <c r="E160" s="101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</row>
    <row r="161" spans="1:27" ht="12.5">
      <c r="A161" s="75"/>
      <c r="B161" s="75"/>
      <c r="C161" s="101"/>
      <c r="D161" s="101"/>
      <c r="E161" s="101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</row>
    <row r="162" spans="1:27" ht="12.5">
      <c r="A162" s="75"/>
      <c r="B162" s="75"/>
      <c r="C162" s="101"/>
      <c r="D162" s="101"/>
      <c r="E162" s="101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</row>
    <row r="163" spans="1:27" ht="12.5">
      <c r="A163" s="75"/>
      <c r="B163" s="75"/>
      <c r="C163" s="101"/>
      <c r="D163" s="101"/>
      <c r="E163" s="101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</row>
    <row r="164" spans="1:27" ht="12.5">
      <c r="A164" s="75"/>
      <c r="B164" s="75"/>
      <c r="C164" s="101"/>
      <c r="D164" s="101"/>
      <c r="E164" s="101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</row>
    <row r="165" spans="1:27" ht="12.5">
      <c r="A165" s="75"/>
      <c r="B165" s="75"/>
      <c r="C165" s="101"/>
      <c r="D165" s="101"/>
      <c r="E165" s="101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</row>
    <row r="166" spans="1:27" ht="12.5">
      <c r="A166" s="75"/>
      <c r="B166" s="75"/>
      <c r="C166" s="101"/>
      <c r="D166" s="101"/>
      <c r="E166" s="101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</row>
    <row r="167" spans="1:27" ht="12.5">
      <c r="A167" s="75"/>
      <c r="B167" s="75"/>
      <c r="C167" s="101"/>
      <c r="D167" s="101"/>
      <c r="E167" s="101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</row>
    <row r="168" spans="1:27" ht="12.5">
      <c r="A168" s="75"/>
      <c r="B168" s="75"/>
      <c r="C168" s="101"/>
      <c r="D168" s="101"/>
      <c r="E168" s="101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</row>
    <row r="169" spans="1:27" ht="12.5">
      <c r="A169" s="75"/>
      <c r="B169" s="75"/>
      <c r="C169" s="101"/>
      <c r="D169" s="101"/>
      <c r="E169" s="101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</row>
    <row r="170" spans="1:27" ht="12.5">
      <c r="A170" s="75"/>
      <c r="B170" s="75"/>
      <c r="C170" s="101"/>
      <c r="D170" s="101"/>
      <c r="E170" s="101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</row>
    <row r="171" spans="1:27" ht="12.5">
      <c r="A171" s="75"/>
      <c r="B171" s="75"/>
      <c r="C171" s="101"/>
      <c r="D171" s="101"/>
      <c r="E171" s="101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</row>
    <row r="172" spans="1:27" ht="12.5">
      <c r="A172" s="75"/>
      <c r="B172" s="75"/>
      <c r="C172" s="101"/>
      <c r="D172" s="101"/>
      <c r="E172" s="101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</row>
    <row r="173" spans="1:27" ht="12.5">
      <c r="A173" s="75"/>
      <c r="B173" s="75"/>
      <c r="C173" s="101"/>
      <c r="D173" s="101"/>
      <c r="E173" s="101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</row>
    <row r="174" spans="1:27" ht="12.5">
      <c r="A174" s="75"/>
      <c r="B174" s="75"/>
      <c r="C174" s="101"/>
      <c r="D174" s="101"/>
      <c r="E174" s="101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</row>
    <row r="175" spans="1:27" ht="12.5">
      <c r="A175" s="75"/>
      <c r="B175" s="75"/>
      <c r="C175" s="101"/>
      <c r="D175" s="101"/>
      <c r="E175" s="101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</row>
    <row r="176" spans="1:27" ht="12.5">
      <c r="A176" s="75"/>
      <c r="B176" s="75"/>
      <c r="C176" s="101"/>
      <c r="D176" s="101"/>
      <c r="E176" s="101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</row>
    <row r="177" spans="1:27" ht="12.5">
      <c r="A177" s="75"/>
      <c r="B177" s="75"/>
      <c r="C177" s="101"/>
      <c r="D177" s="101"/>
      <c r="E177" s="101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</row>
    <row r="178" spans="1:27" ht="12.5">
      <c r="A178" s="75"/>
      <c r="B178" s="75"/>
      <c r="C178" s="101"/>
      <c r="D178" s="101"/>
      <c r="E178" s="101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</row>
    <row r="179" spans="1:27" ht="12.5">
      <c r="A179" s="75"/>
      <c r="B179" s="75"/>
      <c r="C179" s="101"/>
      <c r="D179" s="101"/>
      <c r="E179" s="101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</row>
    <row r="180" spans="1:27" ht="12.5">
      <c r="A180" s="75"/>
      <c r="B180" s="75"/>
      <c r="C180" s="101"/>
      <c r="D180" s="101"/>
      <c r="E180" s="101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</row>
    <row r="181" spans="1:27" ht="12.5">
      <c r="A181" s="75"/>
      <c r="B181" s="75"/>
      <c r="C181" s="101"/>
      <c r="D181" s="101"/>
      <c r="E181" s="101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</row>
    <row r="182" spans="1:27" ht="12.5">
      <c r="A182" s="75"/>
      <c r="B182" s="75"/>
      <c r="C182" s="101"/>
      <c r="D182" s="101"/>
      <c r="E182" s="101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</row>
    <row r="183" spans="1:27" ht="12.5">
      <c r="A183" s="75"/>
      <c r="B183" s="75"/>
      <c r="C183" s="101"/>
      <c r="D183" s="101"/>
      <c r="E183" s="101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</row>
    <row r="184" spans="1:27" ht="12.5">
      <c r="A184" s="75"/>
      <c r="B184" s="75"/>
      <c r="C184" s="101"/>
      <c r="D184" s="101"/>
      <c r="E184" s="101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</row>
    <row r="185" spans="1:27" ht="12.5">
      <c r="A185" s="75"/>
      <c r="B185" s="75"/>
      <c r="C185" s="101"/>
      <c r="D185" s="101"/>
      <c r="E185" s="101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</row>
    <row r="186" spans="1:27" ht="12.5">
      <c r="A186" s="75"/>
      <c r="B186" s="75"/>
      <c r="C186" s="101"/>
      <c r="D186" s="101"/>
      <c r="E186" s="101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</row>
    <row r="187" spans="1:27" ht="12.5">
      <c r="A187" s="75"/>
      <c r="B187" s="75"/>
      <c r="C187" s="101"/>
      <c r="D187" s="101"/>
      <c r="E187" s="101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</row>
    <row r="188" spans="1:27" ht="12.5">
      <c r="A188" s="75"/>
      <c r="B188" s="75"/>
      <c r="C188" s="101"/>
      <c r="D188" s="101"/>
      <c r="E188" s="101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</row>
    <row r="189" spans="1:27" ht="12.5">
      <c r="A189" s="75"/>
      <c r="B189" s="75"/>
      <c r="C189" s="101"/>
      <c r="D189" s="101"/>
      <c r="E189" s="101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</row>
    <row r="190" spans="1:27" ht="12.5">
      <c r="A190" s="75"/>
      <c r="B190" s="75"/>
      <c r="C190" s="101"/>
      <c r="D190" s="101"/>
      <c r="E190" s="101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</row>
    <row r="191" spans="1:27" ht="12.5">
      <c r="A191" s="75"/>
      <c r="B191" s="75"/>
      <c r="C191" s="101"/>
      <c r="D191" s="101"/>
      <c r="E191" s="101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</row>
    <row r="192" spans="1:27" ht="12.5">
      <c r="A192" s="75"/>
      <c r="B192" s="75"/>
      <c r="C192" s="101"/>
      <c r="D192" s="101"/>
      <c r="E192" s="101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</row>
    <row r="193" spans="1:27" ht="12.5">
      <c r="A193" s="75"/>
      <c r="B193" s="75"/>
      <c r="C193" s="101"/>
      <c r="D193" s="101"/>
      <c r="E193" s="101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</row>
    <row r="194" spans="1:27" ht="12.5">
      <c r="A194" s="75"/>
      <c r="B194" s="75"/>
      <c r="C194" s="101"/>
      <c r="D194" s="101"/>
      <c r="E194" s="101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</row>
    <row r="195" spans="1:27" ht="12.5">
      <c r="A195" s="75"/>
      <c r="B195" s="75"/>
      <c r="C195" s="101"/>
      <c r="D195" s="101"/>
      <c r="E195" s="101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</row>
    <row r="196" spans="1:27" ht="12.5">
      <c r="A196" s="75"/>
      <c r="B196" s="75"/>
      <c r="C196" s="101"/>
      <c r="D196" s="101"/>
      <c r="E196" s="101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</row>
    <row r="197" spans="1:27" ht="12.5">
      <c r="A197" s="75"/>
      <c r="B197" s="75"/>
      <c r="C197" s="101"/>
      <c r="D197" s="101"/>
      <c r="E197" s="101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</row>
    <row r="198" spans="1:27" ht="12.5">
      <c r="A198" s="75"/>
      <c r="B198" s="75"/>
      <c r="C198" s="101"/>
      <c r="D198" s="101"/>
      <c r="E198" s="101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</row>
    <row r="199" spans="1:27" ht="12.5">
      <c r="A199" s="75"/>
      <c r="B199" s="75"/>
      <c r="C199" s="101"/>
      <c r="D199" s="101"/>
      <c r="E199" s="101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</row>
    <row r="200" spans="1:27" ht="12.5">
      <c r="A200" s="75"/>
      <c r="B200" s="75"/>
      <c r="C200" s="101"/>
      <c r="D200" s="101"/>
      <c r="E200" s="101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</row>
    <row r="201" spans="1:27" ht="12.5">
      <c r="A201" s="75"/>
      <c r="B201" s="75"/>
      <c r="C201" s="101"/>
      <c r="D201" s="101"/>
      <c r="E201" s="101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</row>
    <row r="202" spans="1:27" ht="12.5">
      <c r="A202" s="75"/>
      <c r="B202" s="75"/>
      <c r="C202" s="101"/>
      <c r="D202" s="101"/>
      <c r="E202" s="101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</row>
    <row r="203" spans="1:27" ht="12.5">
      <c r="A203" s="75"/>
      <c r="B203" s="75"/>
      <c r="C203" s="101"/>
      <c r="D203" s="101"/>
      <c r="E203" s="101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</row>
    <row r="204" spans="1:27" ht="12.5">
      <c r="A204" s="75"/>
      <c r="B204" s="75"/>
      <c r="C204" s="101"/>
      <c r="D204" s="101"/>
      <c r="E204" s="101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</row>
    <row r="205" spans="1:27" ht="12.5">
      <c r="A205" s="75"/>
      <c r="B205" s="75"/>
      <c r="C205" s="101"/>
      <c r="D205" s="101"/>
      <c r="E205" s="101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</row>
    <row r="206" spans="1:27" ht="12.5">
      <c r="A206" s="75"/>
      <c r="B206" s="75"/>
      <c r="C206" s="101"/>
      <c r="D206" s="101"/>
      <c r="E206" s="101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</row>
    <row r="207" spans="1:27" ht="12.5">
      <c r="A207" s="75"/>
      <c r="B207" s="75"/>
      <c r="C207" s="101"/>
      <c r="D207" s="101"/>
      <c r="E207" s="101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</row>
    <row r="208" spans="1:27" ht="12.5">
      <c r="A208" s="75"/>
      <c r="B208" s="75"/>
      <c r="C208" s="101"/>
      <c r="D208" s="101"/>
      <c r="E208" s="101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</row>
    <row r="209" spans="1:27" ht="12.5">
      <c r="A209" s="75"/>
      <c r="B209" s="75"/>
      <c r="C209" s="101"/>
      <c r="D209" s="101"/>
      <c r="E209" s="101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</row>
    <row r="210" spans="1:27" ht="12.5">
      <c r="A210" s="75"/>
      <c r="B210" s="75"/>
      <c r="C210" s="101"/>
      <c r="D210" s="101"/>
      <c r="E210" s="101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</row>
    <row r="211" spans="1:27" ht="12.5">
      <c r="A211" s="75"/>
      <c r="B211" s="75"/>
      <c r="C211" s="101"/>
      <c r="D211" s="101"/>
      <c r="E211" s="101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</row>
    <row r="212" spans="1:27" ht="12.5">
      <c r="A212" s="75"/>
      <c r="B212" s="75"/>
      <c r="C212" s="101"/>
      <c r="D212" s="101"/>
      <c r="E212" s="101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</row>
    <row r="213" spans="1:27" ht="12.5">
      <c r="A213" s="75"/>
      <c r="B213" s="75"/>
      <c r="C213" s="101"/>
      <c r="D213" s="101"/>
      <c r="E213" s="101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</row>
    <row r="214" spans="1:27" ht="12.5">
      <c r="A214" s="75"/>
      <c r="B214" s="75"/>
      <c r="C214" s="101"/>
      <c r="D214" s="101"/>
      <c r="E214" s="101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</row>
    <row r="215" spans="1:27" ht="12.5">
      <c r="A215" s="75"/>
      <c r="B215" s="75"/>
      <c r="C215" s="101"/>
      <c r="D215" s="101"/>
      <c r="E215" s="101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</row>
    <row r="216" spans="1:27" ht="12.5">
      <c r="A216" s="75"/>
      <c r="B216" s="75"/>
      <c r="C216" s="101"/>
      <c r="D216" s="101"/>
      <c r="E216" s="101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</row>
    <row r="217" spans="1:27" ht="12.5">
      <c r="A217" s="75"/>
      <c r="B217" s="75"/>
      <c r="C217" s="101"/>
      <c r="D217" s="101"/>
      <c r="E217" s="101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</row>
    <row r="218" spans="1:27" ht="12.5">
      <c r="A218" s="75"/>
      <c r="B218" s="75"/>
      <c r="C218" s="101"/>
      <c r="D218" s="101"/>
      <c r="E218" s="101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</row>
    <row r="219" spans="1:27" ht="12.5">
      <c r="A219" s="75"/>
      <c r="B219" s="75"/>
      <c r="C219" s="101"/>
      <c r="D219" s="101"/>
      <c r="E219" s="101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</row>
    <row r="220" spans="1:27" ht="12.5">
      <c r="A220" s="75"/>
      <c r="B220" s="75"/>
      <c r="C220" s="101"/>
      <c r="D220" s="101"/>
      <c r="E220" s="101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</row>
    <row r="221" spans="1:27" ht="12.5">
      <c r="A221" s="75"/>
      <c r="B221" s="75"/>
      <c r="C221" s="101"/>
      <c r="D221" s="101"/>
      <c r="E221" s="101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</row>
    <row r="222" spans="1:27" ht="12.5">
      <c r="A222" s="75"/>
      <c r="B222" s="75"/>
      <c r="C222" s="101"/>
      <c r="D222" s="101"/>
      <c r="E222" s="101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</row>
    <row r="223" spans="1:27" ht="12.5">
      <c r="A223" s="75"/>
      <c r="B223" s="75"/>
      <c r="C223" s="101"/>
      <c r="D223" s="101"/>
      <c r="E223" s="101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</row>
    <row r="224" spans="1:27" ht="12.5">
      <c r="A224" s="75"/>
      <c r="B224" s="75"/>
      <c r="C224" s="101"/>
      <c r="D224" s="101"/>
      <c r="E224" s="101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</row>
    <row r="225" spans="1:27" ht="12.5">
      <c r="A225" s="75"/>
      <c r="B225" s="75"/>
      <c r="C225" s="101"/>
      <c r="D225" s="101"/>
      <c r="E225" s="101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</row>
    <row r="226" spans="1:27" ht="12.5">
      <c r="A226" s="75"/>
      <c r="B226" s="75"/>
      <c r="C226" s="101"/>
      <c r="D226" s="101"/>
      <c r="E226" s="101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</row>
    <row r="227" spans="1:27" ht="12.5">
      <c r="A227" s="75"/>
      <c r="B227" s="75"/>
      <c r="C227" s="101"/>
      <c r="D227" s="101"/>
      <c r="E227" s="101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</row>
    <row r="228" spans="1:27" ht="12.5">
      <c r="A228" s="75"/>
      <c r="B228" s="75"/>
      <c r="C228" s="101"/>
      <c r="D228" s="101"/>
      <c r="E228" s="101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</row>
    <row r="229" spans="1:27" ht="12.5">
      <c r="A229" s="75"/>
      <c r="B229" s="75"/>
      <c r="C229" s="101"/>
      <c r="D229" s="101"/>
      <c r="E229" s="101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</row>
    <row r="230" spans="1:27" ht="12.5">
      <c r="A230" s="75"/>
      <c r="B230" s="75"/>
      <c r="C230" s="101"/>
      <c r="D230" s="101"/>
      <c r="E230" s="101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</row>
    <row r="231" spans="1:27" ht="12.5">
      <c r="A231" s="75"/>
      <c r="B231" s="75"/>
      <c r="C231" s="101"/>
      <c r="D231" s="101"/>
      <c r="E231" s="101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</row>
    <row r="232" spans="1:27" ht="12.5">
      <c r="A232" s="75"/>
      <c r="B232" s="75"/>
      <c r="C232" s="101"/>
      <c r="D232" s="101"/>
      <c r="E232" s="101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</row>
    <row r="233" spans="1:27" ht="12.5">
      <c r="A233" s="75"/>
      <c r="B233" s="75"/>
      <c r="C233" s="101"/>
      <c r="D233" s="101"/>
      <c r="E233" s="101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</row>
    <row r="234" spans="1:27" ht="12.5">
      <c r="A234" s="75"/>
      <c r="B234" s="75"/>
      <c r="C234" s="101"/>
      <c r="D234" s="101"/>
      <c r="E234" s="101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</row>
    <row r="235" spans="1:27" ht="12.5">
      <c r="A235" s="75"/>
      <c r="B235" s="75"/>
      <c r="C235" s="101"/>
      <c r="D235" s="101"/>
      <c r="E235" s="101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</row>
    <row r="236" spans="1:27" ht="12.5">
      <c r="A236" s="75"/>
      <c r="B236" s="75"/>
      <c r="C236" s="101"/>
      <c r="D236" s="101"/>
      <c r="E236" s="101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</row>
    <row r="237" spans="1:27" ht="12.5">
      <c r="A237" s="75"/>
      <c r="B237" s="75"/>
      <c r="C237" s="101"/>
      <c r="D237" s="101"/>
      <c r="E237" s="101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</row>
    <row r="238" spans="1:27" ht="12.5">
      <c r="A238" s="75"/>
      <c r="B238" s="75"/>
      <c r="C238" s="101"/>
      <c r="D238" s="101"/>
      <c r="E238" s="101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</row>
    <row r="239" spans="1:27" ht="12.5">
      <c r="A239" s="75"/>
      <c r="B239" s="75"/>
      <c r="C239" s="101"/>
      <c r="D239" s="101"/>
      <c r="E239" s="101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</row>
    <row r="240" spans="1:27" ht="12.5">
      <c r="A240" s="75"/>
      <c r="B240" s="75"/>
      <c r="C240" s="101"/>
      <c r="D240" s="101"/>
      <c r="E240" s="101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</row>
    <row r="241" spans="1:27" ht="12.5">
      <c r="A241" s="75"/>
      <c r="B241" s="75"/>
      <c r="C241" s="101"/>
      <c r="D241" s="101"/>
      <c r="E241" s="101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</row>
    <row r="242" spans="1:27" ht="12.5">
      <c r="A242" s="75"/>
      <c r="B242" s="75"/>
      <c r="C242" s="101"/>
      <c r="D242" s="101"/>
      <c r="E242" s="101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</row>
    <row r="243" spans="1:27" ht="12.5">
      <c r="A243" s="75"/>
      <c r="B243" s="75"/>
      <c r="C243" s="101"/>
      <c r="D243" s="101"/>
      <c r="E243" s="101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</row>
    <row r="244" spans="1:27" ht="12.5">
      <c r="A244" s="75"/>
      <c r="B244" s="75"/>
      <c r="C244" s="101"/>
      <c r="D244" s="101"/>
      <c r="E244" s="101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</row>
    <row r="245" spans="1:27" ht="12.5">
      <c r="A245" s="75"/>
      <c r="B245" s="75"/>
      <c r="C245" s="101"/>
      <c r="D245" s="101"/>
      <c r="E245" s="101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</row>
    <row r="246" spans="1:27" ht="12.5">
      <c r="A246" s="75"/>
      <c r="B246" s="75"/>
      <c r="C246" s="101"/>
      <c r="D246" s="101"/>
      <c r="E246" s="101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</row>
    <row r="247" spans="1:27" ht="12.5">
      <c r="A247" s="75"/>
      <c r="B247" s="75"/>
      <c r="C247" s="101"/>
      <c r="D247" s="101"/>
      <c r="E247" s="101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</row>
    <row r="248" spans="1:27" ht="12.5">
      <c r="A248" s="75"/>
      <c r="B248" s="75"/>
      <c r="C248" s="101"/>
      <c r="D248" s="101"/>
      <c r="E248" s="101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</row>
    <row r="249" spans="1:27" ht="12.5">
      <c r="A249" s="75"/>
      <c r="B249" s="75"/>
      <c r="C249" s="101"/>
      <c r="D249" s="101"/>
      <c r="E249" s="101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</row>
    <row r="250" spans="1:27" ht="12.5">
      <c r="A250" s="75"/>
      <c r="B250" s="75"/>
      <c r="C250" s="101"/>
      <c r="D250" s="101"/>
      <c r="E250" s="101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</row>
    <row r="251" spans="1:27" ht="12.5">
      <c r="A251" s="75"/>
      <c r="B251" s="75"/>
      <c r="C251" s="101"/>
      <c r="D251" s="101"/>
      <c r="E251" s="101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</row>
    <row r="252" spans="1:27" ht="12.5">
      <c r="A252" s="75"/>
      <c r="B252" s="75"/>
      <c r="C252" s="101"/>
      <c r="D252" s="101"/>
      <c r="E252" s="101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</row>
    <row r="253" spans="1:27" ht="12.5">
      <c r="A253" s="75"/>
      <c r="B253" s="75"/>
      <c r="C253" s="101"/>
      <c r="D253" s="101"/>
      <c r="E253" s="101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</row>
    <row r="254" spans="1:27" ht="12.5">
      <c r="A254" s="75"/>
      <c r="B254" s="75"/>
      <c r="C254" s="101"/>
      <c r="D254" s="101"/>
      <c r="E254" s="101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</row>
    <row r="255" spans="1:27" ht="12.5">
      <c r="A255" s="75"/>
      <c r="B255" s="75"/>
      <c r="C255" s="101"/>
      <c r="D255" s="101"/>
      <c r="E255" s="101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</row>
    <row r="256" spans="1:27" ht="12.5">
      <c r="A256" s="75"/>
      <c r="B256" s="75"/>
      <c r="C256" s="101"/>
      <c r="D256" s="101"/>
      <c r="E256" s="101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</row>
    <row r="257" spans="1:27" ht="12.5">
      <c r="A257" s="75"/>
      <c r="B257" s="75"/>
      <c r="C257" s="101"/>
      <c r="D257" s="101"/>
      <c r="E257" s="101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</row>
    <row r="258" spans="1:27" ht="12.5">
      <c r="A258" s="75"/>
      <c r="B258" s="75"/>
      <c r="C258" s="101"/>
      <c r="D258" s="101"/>
      <c r="E258" s="101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</row>
    <row r="259" spans="1:27" ht="12.5">
      <c r="A259" s="75"/>
      <c r="B259" s="75"/>
      <c r="C259" s="101"/>
      <c r="D259" s="101"/>
      <c r="E259" s="101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</row>
    <row r="260" spans="1:27" ht="12.5">
      <c r="A260" s="75"/>
      <c r="B260" s="75"/>
      <c r="C260" s="101"/>
      <c r="D260" s="101"/>
      <c r="E260" s="101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</row>
    <row r="261" spans="1:27" ht="12.5">
      <c r="A261" s="75"/>
      <c r="B261" s="75"/>
      <c r="C261" s="101"/>
      <c r="D261" s="101"/>
      <c r="E261" s="101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</row>
    <row r="262" spans="1:27" ht="12.5">
      <c r="A262" s="75"/>
      <c r="B262" s="75"/>
      <c r="C262" s="101"/>
      <c r="D262" s="101"/>
      <c r="E262" s="101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</row>
    <row r="263" spans="1:27" ht="12.5">
      <c r="A263" s="75"/>
      <c r="B263" s="75"/>
      <c r="C263" s="101"/>
      <c r="D263" s="101"/>
      <c r="E263" s="101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</row>
    <row r="264" spans="1:27" ht="12.5">
      <c r="A264" s="75"/>
      <c r="B264" s="75"/>
      <c r="C264" s="101"/>
      <c r="D264" s="101"/>
      <c r="E264" s="101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</row>
    <row r="265" spans="1:27" ht="12.5">
      <c r="A265" s="75"/>
      <c r="B265" s="75"/>
      <c r="C265" s="101"/>
      <c r="D265" s="101"/>
      <c r="E265" s="101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</row>
    <row r="266" spans="1:27" ht="12.5">
      <c r="A266" s="75"/>
      <c r="B266" s="75"/>
      <c r="C266" s="101"/>
      <c r="D266" s="101"/>
      <c r="E266" s="101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</row>
    <row r="267" spans="1:27" ht="12.5">
      <c r="A267" s="75"/>
      <c r="B267" s="75"/>
      <c r="C267" s="101"/>
      <c r="D267" s="101"/>
      <c r="E267" s="101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</row>
    <row r="268" spans="1:27" ht="12.5">
      <c r="A268" s="75"/>
      <c r="B268" s="75"/>
      <c r="C268" s="101"/>
      <c r="D268" s="101"/>
      <c r="E268" s="101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</row>
    <row r="269" spans="1:27" ht="12.5">
      <c r="A269" s="75"/>
      <c r="B269" s="75"/>
      <c r="C269" s="101"/>
      <c r="D269" s="101"/>
      <c r="E269" s="101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</row>
    <row r="270" spans="1:27" ht="12.5">
      <c r="A270" s="75"/>
      <c r="B270" s="75"/>
      <c r="C270" s="101"/>
      <c r="D270" s="101"/>
      <c r="E270" s="101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</row>
    <row r="271" spans="1:27" ht="12.5">
      <c r="A271" s="75"/>
      <c r="B271" s="75"/>
      <c r="C271" s="101"/>
      <c r="D271" s="101"/>
      <c r="E271" s="101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</row>
    <row r="272" spans="1:27" ht="12.5">
      <c r="A272" s="75"/>
      <c r="B272" s="75"/>
      <c r="C272" s="101"/>
      <c r="D272" s="101"/>
      <c r="E272" s="101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</row>
    <row r="273" spans="1:27" ht="12.5">
      <c r="A273" s="75"/>
      <c r="B273" s="75"/>
      <c r="C273" s="101"/>
      <c r="D273" s="101"/>
      <c r="E273" s="101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</row>
    <row r="274" spans="1:27" ht="12.5">
      <c r="A274" s="75"/>
      <c r="B274" s="75"/>
      <c r="C274" s="101"/>
      <c r="D274" s="101"/>
      <c r="E274" s="101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</row>
    <row r="275" spans="1:27" ht="12.5">
      <c r="A275" s="75"/>
      <c r="B275" s="75"/>
      <c r="C275" s="101"/>
      <c r="D275" s="101"/>
      <c r="E275" s="101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</row>
    <row r="276" spans="1:27" ht="12.5">
      <c r="A276" s="75"/>
      <c r="B276" s="75"/>
      <c r="C276" s="101"/>
      <c r="D276" s="101"/>
      <c r="E276" s="101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</row>
    <row r="277" spans="1:27" ht="12.5">
      <c r="A277" s="75"/>
      <c r="B277" s="75"/>
      <c r="C277" s="101"/>
      <c r="D277" s="101"/>
      <c r="E277" s="101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</row>
    <row r="278" spans="1:27" ht="12.5">
      <c r="A278" s="75"/>
      <c r="B278" s="75"/>
      <c r="C278" s="101"/>
      <c r="D278" s="101"/>
      <c r="E278" s="101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</row>
    <row r="279" spans="1:27" ht="12.5">
      <c r="A279" s="75"/>
      <c r="B279" s="75"/>
      <c r="C279" s="101"/>
      <c r="D279" s="101"/>
      <c r="E279" s="101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</row>
    <row r="280" spans="1:27" ht="12.5">
      <c r="A280" s="75"/>
      <c r="B280" s="75"/>
      <c r="C280" s="101"/>
      <c r="D280" s="101"/>
      <c r="E280" s="101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</row>
    <row r="281" spans="1:27" ht="12.5">
      <c r="A281" s="75"/>
      <c r="B281" s="75"/>
      <c r="C281" s="101"/>
      <c r="D281" s="101"/>
      <c r="E281" s="101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</row>
    <row r="282" spans="1:27" ht="12.5">
      <c r="A282" s="75"/>
      <c r="B282" s="75"/>
      <c r="C282" s="101"/>
      <c r="D282" s="101"/>
      <c r="E282" s="101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</row>
    <row r="283" spans="1:27" ht="12.5">
      <c r="A283" s="75"/>
      <c r="B283" s="75"/>
      <c r="C283" s="101"/>
      <c r="D283" s="101"/>
      <c r="E283" s="101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</row>
    <row r="284" spans="1:27" ht="12.5">
      <c r="A284" s="75"/>
      <c r="B284" s="75"/>
      <c r="C284" s="101"/>
      <c r="D284" s="101"/>
      <c r="E284" s="101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</row>
    <row r="285" spans="1:27" ht="12.5">
      <c r="A285" s="75"/>
      <c r="B285" s="75"/>
      <c r="C285" s="101"/>
      <c r="D285" s="101"/>
      <c r="E285" s="101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</row>
    <row r="286" spans="1:27" ht="12.5">
      <c r="A286" s="75"/>
      <c r="B286" s="75"/>
      <c r="C286" s="101"/>
      <c r="D286" s="101"/>
      <c r="E286" s="101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</row>
    <row r="287" spans="1:27" ht="12.5">
      <c r="A287" s="75"/>
      <c r="B287" s="75"/>
      <c r="C287" s="101"/>
      <c r="D287" s="101"/>
      <c r="E287" s="101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</row>
    <row r="288" spans="1:27" ht="12.5">
      <c r="A288" s="75"/>
      <c r="B288" s="75"/>
      <c r="C288" s="101"/>
      <c r="D288" s="101"/>
      <c r="E288" s="101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</row>
    <row r="289" spans="1:27" ht="12.5">
      <c r="A289" s="75"/>
      <c r="B289" s="75"/>
      <c r="C289" s="101"/>
      <c r="D289" s="101"/>
      <c r="E289" s="101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</row>
    <row r="290" spans="1:27" ht="12.5">
      <c r="A290" s="75"/>
      <c r="B290" s="75"/>
      <c r="C290" s="101"/>
      <c r="D290" s="101"/>
      <c r="E290" s="101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</row>
    <row r="291" spans="1:27" ht="12.5">
      <c r="A291" s="75"/>
      <c r="B291" s="75"/>
      <c r="C291" s="101"/>
      <c r="D291" s="101"/>
      <c r="E291" s="101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</row>
    <row r="292" spans="1:27" ht="12.5">
      <c r="A292" s="75"/>
      <c r="B292" s="75"/>
      <c r="C292" s="101"/>
      <c r="D292" s="101"/>
      <c r="E292" s="101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</row>
    <row r="293" spans="1:27" ht="12.5">
      <c r="A293" s="75"/>
      <c r="B293" s="75"/>
      <c r="C293" s="101"/>
      <c r="D293" s="101"/>
      <c r="E293" s="101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</row>
    <row r="294" spans="1:27" ht="12.5">
      <c r="A294" s="75"/>
      <c r="B294" s="75"/>
      <c r="C294" s="101"/>
      <c r="D294" s="101"/>
      <c r="E294" s="101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</row>
    <row r="295" spans="1:27" ht="12.5">
      <c r="A295" s="75"/>
      <c r="B295" s="75"/>
      <c r="C295" s="101"/>
      <c r="D295" s="101"/>
      <c r="E295" s="101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</row>
    <row r="296" spans="1:27" ht="12.5">
      <c r="A296" s="75"/>
      <c r="B296" s="75"/>
      <c r="C296" s="101"/>
      <c r="D296" s="101"/>
      <c r="E296" s="101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</row>
    <row r="297" spans="1:27" ht="12.5">
      <c r="A297" s="75"/>
      <c r="B297" s="75"/>
      <c r="C297" s="101"/>
      <c r="D297" s="101"/>
      <c r="E297" s="101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</row>
    <row r="298" spans="1:27" ht="12.5">
      <c r="A298" s="75"/>
      <c r="B298" s="75"/>
      <c r="C298" s="101"/>
      <c r="D298" s="101"/>
      <c r="E298" s="101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</row>
    <row r="299" spans="1:27" ht="12.5">
      <c r="A299" s="75"/>
      <c r="B299" s="75"/>
      <c r="C299" s="101"/>
      <c r="D299" s="101"/>
      <c r="E299" s="101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</row>
    <row r="300" spans="1:27" ht="12.5">
      <c r="A300" s="75"/>
      <c r="B300" s="75"/>
      <c r="C300" s="101"/>
      <c r="D300" s="101"/>
      <c r="E300" s="101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</row>
    <row r="301" spans="1:27" ht="12.5">
      <c r="A301" s="75"/>
      <c r="B301" s="75"/>
      <c r="C301" s="101"/>
      <c r="D301" s="101"/>
      <c r="E301" s="101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</row>
    <row r="302" spans="1:27" ht="12.5">
      <c r="A302" s="75"/>
      <c r="B302" s="75"/>
      <c r="C302" s="101"/>
      <c r="D302" s="101"/>
      <c r="E302" s="101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</row>
    <row r="303" spans="1:27" ht="12.5">
      <c r="A303" s="75"/>
      <c r="B303" s="75"/>
      <c r="C303" s="101"/>
      <c r="D303" s="101"/>
      <c r="E303" s="101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</row>
    <row r="304" spans="1:27" ht="12.5">
      <c r="A304" s="75"/>
      <c r="B304" s="75"/>
      <c r="C304" s="101"/>
      <c r="D304" s="101"/>
      <c r="E304" s="101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</row>
    <row r="305" spans="1:27" ht="12.5">
      <c r="A305" s="75"/>
      <c r="B305" s="75"/>
      <c r="C305" s="101"/>
      <c r="D305" s="101"/>
      <c r="E305" s="101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</row>
    <row r="306" spans="1:27" ht="12.5">
      <c r="A306" s="75"/>
      <c r="B306" s="75"/>
      <c r="C306" s="101"/>
      <c r="D306" s="101"/>
      <c r="E306" s="101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</row>
    <row r="307" spans="1:27" ht="12.5">
      <c r="A307" s="75"/>
      <c r="B307" s="75"/>
      <c r="C307" s="101"/>
      <c r="D307" s="101"/>
      <c r="E307" s="101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</row>
    <row r="308" spans="1:27" ht="12.5">
      <c r="A308" s="75"/>
      <c r="B308" s="75"/>
      <c r="C308" s="101"/>
      <c r="D308" s="101"/>
      <c r="E308" s="101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</row>
    <row r="309" spans="1:27" ht="12.5">
      <c r="A309" s="75"/>
      <c r="B309" s="75"/>
      <c r="C309" s="101"/>
      <c r="D309" s="101"/>
      <c r="E309" s="101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</row>
    <row r="310" spans="1:27" ht="12.5">
      <c r="A310" s="75"/>
      <c r="B310" s="75"/>
      <c r="C310" s="101"/>
      <c r="D310" s="101"/>
      <c r="E310" s="101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</row>
    <row r="311" spans="1:27" ht="12.5">
      <c r="A311" s="75"/>
      <c r="B311" s="75"/>
      <c r="C311" s="101"/>
      <c r="D311" s="101"/>
      <c r="E311" s="101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</row>
    <row r="312" spans="1:27" ht="12.5">
      <c r="A312" s="75"/>
      <c r="B312" s="75"/>
      <c r="C312" s="101"/>
      <c r="D312" s="101"/>
      <c r="E312" s="101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</row>
    <row r="313" spans="1:27" ht="12.5">
      <c r="A313" s="75"/>
      <c r="B313" s="75"/>
      <c r="C313" s="101"/>
      <c r="D313" s="101"/>
      <c r="E313" s="101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</row>
    <row r="314" spans="1:27" ht="12.5">
      <c r="A314" s="75"/>
      <c r="B314" s="75"/>
      <c r="C314" s="101"/>
      <c r="D314" s="101"/>
      <c r="E314" s="101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</row>
    <row r="315" spans="1:27" ht="12.5">
      <c r="A315" s="75"/>
      <c r="B315" s="75"/>
      <c r="C315" s="101"/>
      <c r="D315" s="101"/>
      <c r="E315" s="101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</row>
    <row r="316" spans="1:27" ht="12.5">
      <c r="A316" s="75"/>
      <c r="B316" s="75"/>
      <c r="C316" s="101"/>
      <c r="D316" s="101"/>
      <c r="E316" s="101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</row>
    <row r="317" spans="1:27" ht="12.5">
      <c r="A317" s="75"/>
      <c r="B317" s="75"/>
      <c r="C317" s="101"/>
      <c r="D317" s="101"/>
      <c r="E317" s="101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</row>
    <row r="318" spans="1:27" ht="12.5">
      <c r="A318" s="75"/>
      <c r="B318" s="75"/>
      <c r="C318" s="101"/>
      <c r="D318" s="101"/>
      <c r="E318" s="101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</row>
    <row r="319" spans="1:27" ht="12.5">
      <c r="A319" s="75"/>
      <c r="B319" s="75"/>
      <c r="C319" s="101"/>
      <c r="D319" s="101"/>
      <c r="E319" s="101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</row>
    <row r="320" spans="1:27" ht="12.5">
      <c r="A320" s="75"/>
      <c r="B320" s="75"/>
      <c r="C320" s="101"/>
      <c r="D320" s="101"/>
      <c r="E320" s="101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</row>
    <row r="321" spans="1:27" ht="12.5">
      <c r="A321" s="75"/>
      <c r="B321" s="75"/>
      <c r="C321" s="101"/>
      <c r="D321" s="101"/>
      <c r="E321" s="101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</row>
    <row r="322" spans="1:27" ht="12.5">
      <c r="A322" s="75"/>
      <c r="B322" s="75"/>
      <c r="C322" s="101"/>
      <c r="D322" s="101"/>
      <c r="E322" s="101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</row>
    <row r="323" spans="1:27" ht="12.5">
      <c r="A323" s="75"/>
      <c r="B323" s="75"/>
      <c r="C323" s="101"/>
      <c r="D323" s="101"/>
      <c r="E323" s="101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</row>
    <row r="324" spans="1:27" ht="12.5">
      <c r="A324" s="75"/>
      <c r="B324" s="75"/>
      <c r="C324" s="101"/>
      <c r="D324" s="101"/>
      <c r="E324" s="101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</row>
    <row r="325" spans="1:27" ht="12.5">
      <c r="A325" s="75"/>
      <c r="B325" s="75"/>
      <c r="C325" s="101"/>
      <c r="D325" s="101"/>
      <c r="E325" s="101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</row>
    <row r="326" spans="1:27" ht="12.5">
      <c r="A326" s="75"/>
      <c r="B326" s="75"/>
      <c r="C326" s="101"/>
      <c r="D326" s="101"/>
      <c r="E326" s="101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</row>
    <row r="327" spans="1:27" ht="12.5">
      <c r="A327" s="75"/>
      <c r="B327" s="75"/>
      <c r="C327" s="101"/>
      <c r="D327" s="101"/>
      <c r="E327" s="101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</row>
    <row r="328" spans="1:27" ht="12.5">
      <c r="A328" s="75"/>
      <c r="B328" s="75"/>
      <c r="C328" s="101"/>
      <c r="D328" s="101"/>
      <c r="E328" s="101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</row>
    <row r="329" spans="1:27" ht="12.5">
      <c r="A329" s="75"/>
      <c r="B329" s="75"/>
      <c r="C329" s="101"/>
      <c r="D329" s="101"/>
      <c r="E329" s="101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</row>
    <row r="330" spans="1:27" ht="12.5">
      <c r="A330" s="75"/>
      <c r="B330" s="75"/>
      <c r="C330" s="101"/>
      <c r="D330" s="101"/>
      <c r="E330" s="101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</row>
    <row r="331" spans="1:27" ht="12.5">
      <c r="A331" s="75"/>
      <c r="B331" s="75"/>
      <c r="C331" s="101"/>
      <c r="D331" s="101"/>
      <c r="E331" s="101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</row>
    <row r="332" spans="1:27" ht="12.5">
      <c r="A332" s="75"/>
      <c r="B332" s="75"/>
      <c r="C332" s="101"/>
      <c r="D332" s="101"/>
      <c r="E332" s="101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</row>
    <row r="333" spans="1:27" ht="12.5">
      <c r="A333" s="75"/>
      <c r="B333" s="75"/>
      <c r="C333" s="101"/>
      <c r="D333" s="101"/>
      <c r="E333" s="101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</row>
    <row r="334" spans="1:27" ht="12.5">
      <c r="A334" s="75"/>
      <c r="B334" s="75"/>
      <c r="C334" s="101"/>
      <c r="D334" s="101"/>
      <c r="E334" s="101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</row>
    <row r="335" spans="1:27" ht="12.5">
      <c r="A335" s="75"/>
      <c r="B335" s="75"/>
      <c r="C335" s="101"/>
      <c r="D335" s="101"/>
      <c r="E335" s="101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</row>
    <row r="336" spans="1:27" ht="12.5">
      <c r="A336" s="75"/>
      <c r="B336" s="75"/>
      <c r="C336" s="101"/>
      <c r="D336" s="101"/>
      <c r="E336" s="101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</row>
    <row r="337" spans="1:27" ht="12.5">
      <c r="A337" s="75"/>
      <c r="B337" s="75"/>
      <c r="C337" s="101"/>
      <c r="D337" s="101"/>
      <c r="E337" s="101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</row>
    <row r="338" spans="1:27" ht="12.5">
      <c r="A338" s="75"/>
      <c r="B338" s="75"/>
      <c r="C338" s="101"/>
      <c r="D338" s="101"/>
      <c r="E338" s="101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</row>
    <row r="339" spans="1:27" ht="12.5">
      <c r="A339" s="75"/>
      <c r="B339" s="75"/>
      <c r="C339" s="101"/>
      <c r="D339" s="101"/>
      <c r="E339" s="101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</row>
    <row r="340" spans="1:27" ht="12.5">
      <c r="A340" s="75"/>
      <c r="B340" s="75"/>
      <c r="C340" s="101"/>
      <c r="D340" s="101"/>
      <c r="E340" s="101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</row>
    <row r="341" spans="1:27" ht="12.5">
      <c r="A341" s="75"/>
      <c r="B341" s="75"/>
      <c r="C341" s="101"/>
      <c r="D341" s="101"/>
      <c r="E341" s="101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</row>
    <row r="342" spans="1:27" ht="12.5">
      <c r="A342" s="75"/>
      <c r="B342" s="75"/>
      <c r="C342" s="101"/>
      <c r="D342" s="101"/>
      <c r="E342" s="101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</row>
    <row r="343" spans="1:27" ht="12.5">
      <c r="A343" s="75"/>
      <c r="B343" s="75"/>
      <c r="C343" s="101"/>
      <c r="D343" s="101"/>
      <c r="E343" s="101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</row>
    <row r="344" spans="1:27" ht="12.5">
      <c r="A344" s="75"/>
      <c r="B344" s="75"/>
      <c r="C344" s="101"/>
      <c r="D344" s="101"/>
      <c r="E344" s="101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</row>
    <row r="345" spans="1:27" ht="12.5">
      <c r="A345" s="75"/>
      <c r="B345" s="75"/>
      <c r="C345" s="101"/>
      <c r="D345" s="101"/>
      <c r="E345" s="101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</row>
    <row r="346" spans="1:27" ht="12.5">
      <c r="A346" s="75"/>
      <c r="B346" s="75"/>
      <c r="C346" s="101"/>
      <c r="D346" s="101"/>
      <c r="E346" s="101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</row>
    <row r="347" spans="1:27" ht="12.5">
      <c r="A347" s="75"/>
      <c r="B347" s="75"/>
      <c r="C347" s="101"/>
      <c r="D347" s="101"/>
      <c r="E347" s="101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</row>
    <row r="348" spans="1:27" ht="12.5">
      <c r="A348" s="75"/>
      <c r="B348" s="75"/>
      <c r="C348" s="101"/>
      <c r="D348" s="101"/>
      <c r="E348" s="101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</row>
    <row r="349" spans="1:27" ht="12.5">
      <c r="A349" s="75"/>
      <c r="B349" s="75"/>
      <c r="C349" s="101"/>
      <c r="D349" s="101"/>
      <c r="E349" s="101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</row>
    <row r="350" spans="1:27" ht="12.5">
      <c r="A350" s="75"/>
      <c r="B350" s="75"/>
      <c r="C350" s="101"/>
      <c r="D350" s="101"/>
      <c r="E350" s="101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</row>
    <row r="351" spans="1:27" ht="12.5">
      <c r="A351" s="75"/>
      <c r="B351" s="75"/>
      <c r="C351" s="101"/>
      <c r="D351" s="101"/>
      <c r="E351" s="101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</row>
    <row r="352" spans="1:27" ht="12.5">
      <c r="A352" s="75"/>
      <c r="B352" s="75"/>
      <c r="C352" s="101"/>
      <c r="D352" s="101"/>
      <c r="E352" s="101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</row>
    <row r="353" spans="1:27" ht="12.5">
      <c r="A353" s="75"/>
      <c r="B353" s="75"/>
      <c r="C353" s="101"/>
      <c r="D353" s="101"/>
      <c r="E353" s="101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</row>
    <row r="354" spans="1:27" ht="12.5">
      <c r="A354" s="75"/>
      <c r="B354" s="75"/>
      <c r="C354" s="101"/>
      <c r="D354" s="101"/>
      <c r="E354" s="101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</row>
    <row r="355" spans="1:27" ht="12.5">
      <c r="A355" s="75"/>
      <c r="B355" s="75"/>
      <c r="C355" s="101"/>
      <c r="D355" s="101"/>
      <c r="E355" s="101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</row>
    <row r="356" spans="1:27" ht="12.5">
      <c r="A356" s="75"/>
      <c r="B356" s="75"/>
      <c r="C356" s="101"/>
      <c r="D356" s="101"/>
      <c r="E356" s="101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</row>
    <row r="357" spans="1:27" ht="12.5">
      <c r="A357" s="75"/>
      <c r="B357" s="75"/>
      <c r="C357" s="101"/>
      <c r="D357" s="101"/>
      <c r="E357" s="101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</row>
    <row r="358" spans="1:27" ht="12.5">
      <c r="A358" s="75"/>
      <c r="B358" s="75"/>
      <c r="C358" s="101"/>
      <c r="D358" s="101"/>
      <c r="E358" s="101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</row>
    <row r="359" spans="1:27" ht="12.5">
      <c r="A359" s="75"/>
      <c r="B359" s="75"/>
      <c r="C359" s="101"/>
      <c r="D359" s="101"/>
      <c r="E359" s="101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</row>
    <row r="360" spans="1:27" ht="12.5">
      <c r="A360" s="75"/>
      <c r="B360" s="75"/>
      <c r="C360" s="101"/>
      <c r="D360" s="101"/>
      <c r="E360" s="101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</row>
    <row r="361" spans="1:27" ht="12.5">
      <c r="A361" s="75"/>
      <c r="B361" s="75"/>
      <c r="C361" s="101"/>
      <c r="D361" s="101"/>
      <c r="E361" s="101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</row>
    <row r="362" spans="1:27" ht="12.5">
      <c r="A362" s="75"/>
      <c r="B362" s="75"/>
      <c r="C362" s="101"/>
      <c r="D362" s="101"/>
      <c r="E362" s="101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</row>
    <row r="363" spans="1:27" ht="12.5">
      <c r="A363" s="75"/>
      <c r="B363" s="75"/>
      <c r="C363" s="101"/>
      <c r="D363" s="101"/>
      <c r="E363" s="101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</row>
    <row r="364" spans="1:27" ht="12.5">
      <c r="A364" s="75"/>
      <c r="B364" s="75"/>
      <c r="C364" s="101"/>
      <c r="D364" s="101"/>
      <c r="E364" s="101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</row>
    <row r="365" spans="1:27" ht="12.5">
      <c r="A365" s="75"/>
      <c r="B365" s="75"/>
      <c r="C365" s="101"/>
      <c r="D365" s="101"/>
      <c r="E365" s="101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</row>
    <row r="366" spans="1:27" ht="12.5">
      <c r="A366" s="75"/>
      <c r="B366" s="75"/>
      <c r="C366" s="101"/>
      <c r="D366" s="101"/>
      <c r="E366" s="101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</row>
    <row r="367" spans="1:27" ht="12.5">
      <c r="A367" s="75"/>
      <c r="B367" s="75"/>
      <c r="C367" s="101"/>
      <c r="D367" s="101"/>
      <c r="E367" s="101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</row>
    <row r="368" spans="1:27" ht="12.5">
      <c r="A368" s="75"/>
      <c r="B368" s="75"/>
      <c r="C368" s="101"/>
      <c r="D368" s="101"/>
      <c r="E368" s="101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</row>
    <row r="369" spans="1:27" ht="12.5">
      <c r="A369" s="75"/>
      <c r="B369" s="75"/>
      <c r="C369" s="101"/>
      <c r="D369" s="101"/>
      <c r="E369" s="101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</row>
    <row r="370" spans="1:27" ht="12.5">
      <c r="A370" s="75"/>
      <c r="B370" s="75"/>
      <c r="C370" s="101"/>
      <c r="D370" s="101"/>
      <c r="E370" s="101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</row>
    <row r="371" spans="1:27" ht="12.5">
      <c r="A371" s="75"/>
      <c r="B371" s="75"/>
      <c r="C371" s="101"/>
      <c r="D371" s="101"/>
      <c r="E371" s="101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</row>
    <row r="372" spans="1:27" ht="12.5">
      <c r="A372" s="75"/>
      <c r="B372" s="75"/>
      <c r="C372" s="101"/>
      <c r="D372" s="101"/>
      <c r="E372" s="101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</row>
    <row r="373" spans="1:27" ht="12.5">
      <c r="A373" s="75"/>
      <c r="B373" s="75"/>
      <c r="C373" s="101"/>
      <c r="D373" s="101"/>
      <c r="E373" s="101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</row>
    <row r="374" spans="1:27" ht="12.5">
      <c r="A374" s="75"/>
      <c r="B374" s="75"/>
      <c r="C374" s="101"/>
      <c r="D374" s="101"/>
      <c r="E374" s="101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</row>
    <row r="375" spans="1:27" ht="12.5">
      <c r="A375" s="75"/>
      <c r="B375" s="75"/>
      <c r="C375" s="101"/>
      <c r="D375" s="101"/>
      <c r="E375" s="101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</row>
    <row r="376" spans="1:27" ht="12.5">
      <c r="A376" s="75"/>
      <c r="B376" s="75"/>
      <c r="C376" s="101"/>
      <c r="D376" s="101"/>
      <c r="E376" s="101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</row>
    <row r="377" spans="1:27" ht="12.5">
      <c r="A377" s="75"/>
      <c r="B377" s="75"/>
      <c r="C377" s="101"/>
      <c r="D377" s="101"/>
      <c r="E377" s="101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</row>
    <row r="378" spans="1:27" ht="12.5">
      <c r="A378" s="75"/>
      <c r="B378" s="75"/>
      <c r="C378" s="101"/>
      <c r="D378" s="101"/>
      <c r="E378" s="101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</row>
    <row r="379" spans="1:27" ht="12.5">
      <c r="A379" s="75"/>
      <c r="B379" s="75"/>
      <c r="C379" s="101"/>
      <c r="D379" s="101"/>
      <c r="E379" s="101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</row>
    <row r="380" spans="1:27" ht="12.5">
      <c r="A380" s="75"/>
      <c r="B380" s="75"/>
      <c r="C380" s="101"/>
      <c r="D380" s="101"/>
      <c r="E380" s="101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</row>
    <row r="381" spans="1:27" ht="12.5">
      <c r="A381" s="75"/>
      <c r="B381" s="75"/>
      <c r="C381" s="101"/>
      <c r="D381" s="101"/>
      <c r="E381" s="101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</row>
    <row r="382" spans="1:27" ht="12.5">
      <c r="A382" s="75"/>
      <c r="B382" s="75"/>
      <c r="C382" s="101"/>
      <c r="D382" s="101"/>
      <c r="E382" s="101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</row>
    <row r="383" spans="1:27" ht="12.5">
      <c r="A383" s="75"/>
      <c r="B383" s="75"/>
      <c r="C383" s="101"/>
      <c r="D383" s="101"/>
      <c r="E383" s="101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</row>
    <row r="384" spans="1:27" ht="12.5">
      <c r="A384" s="75"/>
      <c r="B384" s="75"/>
      <c r="C384" s="101"/>
      <c r="D384" s="101"/>
      <c r="E384" s="101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</row>
    <row r="385" spans="1:27" ht="12.5">
      <c r="A385" s="75"/>
      <c r="B385" s="75"/>
      <c r="C385" s="101"/>
      <c r="D385" s="101"/>
      <c r="E385" s="101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</row>
    <row r="386" spans="1:27" ht="12.5">
      <c r="A386" s="75"/>
      <c r="B386" s="75"/>
      <c r="C386" s="101"/>
      <c r="D386" s="101"/>
      <c r="E386" s="101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</row>
    <row r="387" spans="1:27" ht="12.5">
      <c r="A387" s="75"/>
      <c r="B387" s="75"/>
      <c r="C387" s="101"/>
      <c r="D387" s="101"/>
      <c r="E387" s="101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</row>
    <row r="388" spans="1:27" ht="12.5">
      <c r="A388" s="75"/>
      <c r="B388" s="75"/>
      <c r="C388" s="101"/>
      <c r="D388" s="101"/>
      <c r="E388" s="101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</row>
    <row r="389" spans="1:27" ht="12.5">
      <c r="A389" s="75"/>
      <c r="B389" s="75"/>
      <c r="C389" s="101"/>
      <c r="D389" s="101"/>
      <c r="E389" s="101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</row>
    <row r="390" spans="1:27" ht="12.5">
      <c r="A390" s="75"/>
      <c r="B390" s="75"/>
      <c r="C390" s="101"/>
      <c r="D390" s="101"/>
      <c r="E390" s="101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</row>
    <row r="391" spans="1:27" ht="12.5">
      <c r="A391" s="75"/>
      <c r="B391" s="75"/>
      <c r="C391" s="101"/>
      <c r="D391" s="101"/>
      <c r="E391" s="101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</row>
    <row r="392" spans="1:27" ht="12.5">
      <c r="A392" s="75"/>
      <c r="B392" s="75"/>
      <c r="C392" s="101"/>
      <c r="D392" s="101"/>
      <c r="E392" s="101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</row>
    <row r="393" spans="1:27" ht="12.5">
      <c r="A393" s="75"/>
      <c r="B393" s="75"/>
      <c r="C393" s="101"/>
      <c r="D393" s="101"/>
      <c r="E393" s="101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</row>
    <row r="394" spans="1:27" ht="12.5">
      <c r="A394" s="75"/>
      <c r="B394" s="75"/>
      <c r="C394" s="101"/>
      <c r="D394" s="101"/>
      <c r="E394" s="101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</row>
    <row r="395" spans="1:27" ht="12.5">
      <c r="A395" s="75"/>
      <c r="B395" s="75"/>
      <c r="C395" s="101"/>
      <c r="D395" s="101"/>
      <c r="E395" s="101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</row>
    <row r="396" spans="1:27" ht="12.5">
      <c r="A396" s="75"/>
      <c r="B396" s="75"/>
      <c r="C396" s="101"/>
      <c r="D396" s="101"/>
      <c r="E396" s="101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</row>
    <row r="397" spans="1:27" ht="12.5">
      <c r="A397" s="75"/>
      <c r="B397" s="75"/>
      <c r="C397" s="101"/>
      <c r="D397" s="101"/>
      <c r="E397" s="101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</row>
    <row r="398" spans="1:27" ht="12.5">
      <c r="A398" s="75"/>
      <c r="B398" s="75"/>
      <c r="C398" s="101"/>
      <c r="D398" s="101"/>
      <c r="E398" s="101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</row>
    <row r="399" spans="1:27" ht="12.5">
      <c r="A399" s="75"/>
      <c r="B399" s="75"/>
      <c r="C399" s="101"/>
      <c r="D399" s="101"/>
      <c r="E399" s="101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</row>
    <row r="400" spans="1:27" ht="12.5">
      <c r="A400" s="75"/>
      <c r="B400" s="75"/>
      <c r="C400" s="101"/>
      <c r="D400" s="101"/>
      <c r="E400" s="101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</row>
    <row r="401" spans="1:27" ht="12.5">
      <c r="A401" s="75"/>
      <c r="B401" s="75"/>
      <c r="C401" s="101"/>
      <c r="D401" s="101"/>
      <c r="E401" s="101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</row>
    <row r="402" spans="1:27" ht="12.5">
      <c r="A402" s="75"/>
      <c r="B402" s="75"/>
      <c r="C402" s="101"/>
      <c r="D402" s="101"/>
      <c r="E402" s="101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</row>
    <row r="403" spans="1:27" ht="12.5">
      <c r="A403" s="75"/>
      <c r="B403" s="75"/>
      <c r="C403" s="101"/>
      <c r="D403" s="101"/>
      <c r="E403" s="101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</row>
    <row r="404" spans="1:27" ht="12.5">
      <c r="A404" s="75"/>
      <c r="B404" s="75"/>
      <c r="C404" s="101"/>
      <c r="D404" s="101"/>
      <c r="E404" s="101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</row>
    <row r="405" spans="1:27" ht="12.5">
      <c r="A405" s="75"/>
      <c r="B405" s="75"/>
      <c r="C405" s="101"/>
      <c r="D405" s="101"/>
      <c r="E405" s="101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</row>
    <row r="406" spans="1:27" ht="12.5">
      <c r="A406" s="75"/>
      <c r="B406" s="75"/>
      <c r="C406" s="101"/>
      <c r="D406" s="101"/>
      <c r="E406" s="101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</row>
    <row r="407" spans="1:27" ht="12.5">
      <c r="A407" s="75"/>
      <c r="B407" s="75"/>
      <c r="C407" s="101"/>
      <c r="D407" s="101"/>
      <c r="E407" s="101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</row>
    <row r="408" spans="1:27" ht="12.5">
      <c r="A408" s="75"/>
      <c r="B408" s="75"/>
      <c r="C408" s="101"/>
      <c r="D408" s="101"/>
      <c r="E408" s="101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</row>
    <row r="409" spans="1:27" ht="12.5">
      <c r="A409" s="75"/>
      <c r="B409" s="75"/>
      <c r="C409" s="101"/>
      <c r="D409" s="101"/>
      <c r="E409" s="101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</row>
    <row r="410" spans="1:27" ht="12.5">
      <c r="A410" s="75"/>
      <c r="B410" s="75"/>
      <c r="C410" s="101"/>
      <c r="D410" s="101"/>
      <c r="E410" s="101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</row>
    <row r="411" spans="1:27" ht="12.5">
      <c r="A411" s="75"/>
      <c r="B411" s="75"/>
      <c r="C411" s="101"/>
      <c r="D411" s="101"/>
      <c r="E411" s="101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</row>
    <row r="412" spans="1:27" ht="12.5">
      <c r="A412" s="75"/>
      <c r="B412" s="75"/>
      <c r="C412" s="101"/>
      <c r="D412" s="101"/>
      <c r="E412" s="101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</row>
    <row r="413" spans="1:27" ht="12.5">
      <c r="A413" s="75"/>
      <c r="B413" s="75"/>
      <c r="C413" s="101"/>
      <c r="D413" s="101"/>
      <c r="E413" s="101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</row>
    <row r="414" spans="1:27" ht="12.5">
      <c r="A414" s="75"/>
      <c r="B414" s="75"/>
      <c r="C414" s="101"/>
      <c r="D414" s="101"/>
      <c r="E414" s="101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</row>
    <row r="415" spans="1:27" ht="12.5">
      <c r="A415" s="75"/>
      <c r="B415" s="75"/>
      <c r="C415" s="101"/>
      <c r="D415" s="101"/>
      <c r="E415" s="101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</row>
    <row r="416" spans="1:27" ht="12.5">
      <c r="A416" s="75"/>
      <c r="B416" s="75"/>
      <c r="C416" s="101"/>
      <c r="D416" s="101"/>
      <c r="E416" s="101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</row>
    <row r="417" spans="1:27" ht="12.5">
      <c r="A417" s="75"/>
      <c r="B417" s="75"/>
      <c r="C417" s="101"/>
      <c r="D417" s="101"/>
      <c r="E417" s="101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</row>
    <row r="418" spans="1:27" ht="12.5">
      <c r="A418" s="75"/>
      <c r="B418" s="75"/>
      <c r="C418" s="101"/>
      <c r="D418" s="101"/>
      <c r="E418" s="101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</row>
    <row r="419" spans="1:27" ht="12.5">
      <c r="A419" s="75"/>
      <c r="B419" s="75"/>
      <c r="C419" s="101"/>
      <c r="D419" s="101"/>
      <c r="E419" s="101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</row>
    <row r="420" spans="1:27" ht="12.5">
      <c r="A420" s="75"/>
      <c r="B420" s="75"/>
      <c r="C420" s="101"/>
      <c r="D420" s="101"/>
      <c r="E420" s="101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</row>
    <row r="421" spans="1:27" ht="12.5">
      <c r="A421" s="75"/>
      <c r="B421" s="75"/>
      <c r="C421" s="101"/>
      <c r="D421" s="101"/>
      <c r="E421" s="101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</row>
    <row r="422" spans="1:27" ht="12.5">
      <c r="A422" s="75"/>
      <c r="B422" s="75"/>
      <c r="C422" s="101"/>
      <c r="D422" s="101"/>
      <c r="E422" s="101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</row>
    <row r="423" spans="1:27" ht="12.5">
      <c r="A423" s="75"/>
      <c r="B423" s="75"/>
      <c r="C423" s="101"/>
      <c r="D423" s="101"/>
      <c r="E423" s="101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</row>
    <row r="424" spans="1:27" ht="12.5">
      <c r="A424" s="75"/>
      <c r="B424" s="75"/>
      <c r="C424" s="101"/>
      <c r="D424" s="101"/>
      <c r="E424" s="101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</row>
    <row r="425" spans="1:27" ht="12.5">
      <c r="A425" s="75"/>
      <c r="B425" s="75"/>
      <c r="C425" s="101"/>
      <c r="D425" s="101"/>
      <c r="E425" s="101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</row>
    <row r="426" spans="1:27" ht="12.5">
      <c r="A426" s="75"/>
      <c r="B426" s="75"/>
      <c r="C426" s="101"/>
      <c r="D426" s="101"/>
      <c r="E426" s="101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</row>
    <row r="427" spans="1:27" ht="12.5">
      <c r="A427" s="75"/>
      <c r="B427" s="75"/>
      <c r="C427" s="101"/>
      <c r="D427" s="101"/>
      <c r="E427" s="101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</row>
    <row r="428" spans="1:27" ht="12.5">
      <c r="A428" s="75"/>
      <c r="B428" s="75"/>
      <c r="C428" s="101"/>
      <c r="D428" s="101"/>
      <c r="E428" s="101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</row>
    <row r="429" spans="1:27" ht="12.5">
      <c r="A429" s="75"/>
      <c r="B429" s="75"/>
      <c r="C429" s="101"/>
      <c r="D429" s="101"/>
      <c r="E429" s="101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</row>
    <row r="430" spans="1:27" ht="12.5">
      <c r="A430" s="75"/>
      <c r="B430" s="75"/>
      <c r="C430" s="101"/>
      <c r="D430" s="101"/>
      <c r="E430" s="101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</row>
    <row r="431" spans="1:27" ht="12.5">
      <c r="A431" s="75"/>
      <c r="B431" s="75"/>
      <c r="C431" s="101"/>
      <c r="D431" s="101"/>
      <c r="E431" s="101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</row>
    <row r="432" spans="1:27" ht="12.5">
      <c r="A432" s="75"/>
      <c r="B432" s="75"/>
      <c r="C432" s="101"/>
      <c r="D432" s="101"/>
      <c r="E432" s="101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</row>
    <row r="433" spans="1:27" ht="12.5">
      <c r="A433" s="75"/>
      <c r="B433" s="75"/>
      <c r="C433" s="101"/>
      <c r="D433" s="101"/>
      <c r="E433" s="101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</row>
    <row r="434" spans="1:27" ht="12.5">
      <c r="A434" s="75"/>
      <c r="B434" s="75"/>
      <c r="C434" s="101"/>
      <c r="D434" s="101"/>
      <c r="E434" s="101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</row>
    <row r="435" spans="1:27" ht="12.5">
      <c r="A435" s="75"/>
      <c r="B435" s="75"/>
      <c r="C435" s="101"/>
      <c r="D435" s="101"/>
      <c r="E435" s="101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</row>
    <row r="436" spans="1:27" ht="12.5">
      <c r="A436" s="75"/>
      <c r="B436" s="75"/>
      <c r="C436" s="101"/>
      <c r="D436" s="101"/>
      <c r="E436" s="101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</row>
    <row r="437" spans="1:27" ht="12.5">
      <c r="A437" s="75"/>
      <c r="B437" s="75"/>
      <c r="C437" s="101"/>
      <c r="D437" s="101"/>
      <c r="E437" s="101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</row>
    <row r="438" spans="1:27" ht="12.5">
      <c r="A438" s="75"/>
      <c r="B438" s="75"/>
      <c r="C438" s="101"/>
      <c r="D438" s="101"/>
      <c r="E438" s="101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</row>
    <row r="439" spans="1:27" ht="12.5">
      <c r="A439" s="75"/>
      <c r="B439" s="75"/>
      <c r="C439" s="101"/>
      <c r="D439" s="101"/>
      <c r="E439" s="101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</row>
    <row r="440" spans="1:27" ht="12.5">
      <c r="A440" s="75"/>
      <c r="B440" s="75"/>
      <c r="C440" s="101"/>
      <c r="D440" s="101"/>
      <c r="E440" s="101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</row>
    <row r="441" spans="1:27" ht="12.5">
      <c r="A441" s="75"/>
      <c r="B441" s="75"/>
      <c r="C441" s="101"/>
      <c r="D441" s="101"/>
      <c r="E441" s="101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</row>
    <row r="442" spans="1:27" ht="12.5">
      <c r="A442" s="75"/>
      <c r="B442" s="75"/>
      <c r="C442" s="101"/>
      <c r="D442" s="101"/>
      <c r="E442" s="101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</row>
    <row r="443" spans="1:27" ht="12.5">
      <c r="A443" s="75"/>
      <c r="B443" s="75"/>
      <c r="C443" s="101"/>
      <c r="D443" s="101"/>
      <c r="E443" s="101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</row>
    <row r="444" spans="1:27" ht="12.5">
      <c r="A444" s="75"/>
      <c r="B444" s="75"/>
      <c r="C444" s="101"/>
      <c r="D444" s="101"/>
      <c r="E444" s="101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</row>
    <row r="445" spans="1:27" ht="12.5">
      <c r="A445" s="75"/>
      <c r="B445" s="75"/>
      <c r="C445" s="101"/>
      <c r="D445" s="101"/>
      <c r="E445" s="101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</row>
    <row r="446" spans="1:27" ht="12.5">
      <c r="A446" s="75"/>
      <c r="B446" s="75"/>
      <c r="C446" s="101"/>
      <c r="D446" s="101"/>
      <c r="E446" s="101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</row>
    <row r="447" spans="1:27" ht="12.5">
      <c r="A447" s="75"/>
      <c r="B447" s="75"/>
      <c r="C447" s="101"/>
      <c r="D447" s="101"/>
      <c r="E447" s="101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</row>
    <row r="448" spans="1:27" ht="12.5">
      <c r="A448" s="75"/>
      <c r="B448" s="75"/>
      <c r="C448" s="101"/>
      <c r="D448" s="101"/>
      <c r="E448" s="101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</row>
    <row r="449" spans="1:27" ht="12.5">
      <c r="A449" s="75"/>
      <c r="B449" s="75"/>
      <c r="C449" s="101"/>
      <c r="D449" s="101"/>
      <c r="E449" s="101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</row>
    <row r="450" spans="1:27" ht="12.5">
      <c r="A450" s="75"/>
      <c r="B450" s="75"/>
      <c r="C450" s="101"/>
      <c r="D450" s="101"/>
      <c r="E450" s="101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</row>
    <row r="451" spans="1:27" ht="12.5">
      <c r="A451" s="75"/>
      <c r="B451" s="75"/>
      <c r="C451" s="101"/>
      <c r="D451" s="101"/>
      <c r="E451" s="101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</row>
    <row r="452" spans="1:27" ht="12.5">
      <c r="A452" s="75"/>
      <c r="B452" s="75"/>
      <c r="C452" s="101"/>
      <c r="D452" s="101"/>
      <c r="E452" s="101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</row>
    <row r="453" spans="1:27" ht="12.5">
      <c r="A453" s="75"/>
      <c r="B453" s="75"/>
      <c r="C453" s="101"/>
      <c r="D453" s="101"/>
      <c r="E453" s="101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</row>
    <row r="454" spans="1:27" ht="12.5">
      <c r="A454" s="75"/>
      <c r="B454" s="75"/>
      <c r="C454" s="101"/>
      <c r="D454" s="101"/>
      <c r="E454" s="101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</row>
    <row r="455" spans="1:27" ht="12.5">
      <c r="A455" s="75"/>
      <c r="B455" s="75"/>
      <c r="C455" s="101"/>
      <c r="D455" s="101"/>
      <c r="E455" s="101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</row>
    <row r="456" spans="1:27" ht="12.5">
      <c r="A456" s="75"/>
      <c r="B456" s="75"/>
      <c r="C456" s="101"/>
      <c r="D456" s="101"/>
      <c r="E456" s="101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</row>
    <row r="457" spans="1:27" ht="12.5">
      <c r="A457" s="75"/>
      <c r="B457" s="75"/>
      <c r="C457" s="101"/>
      <c r="D457" s="101"/>
      <c r="E457" s="101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</row>
    <row r="458" spans="1:27" ht="12.5">
      <c r="A458" s="75"/>
      <c r="B458" s="75"/>
      <c r="C458" s="101"/>
      <c r="D458" s="101"/>
      <c r="E458" s="101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</row>
    <row r="459" spans="1:27" ht="12.5">
      <c r="A459" s="75"/>
      <c r="B459" s="75"/>
      <c r="C459" s="101"/>
      <c r="D459" s="101"/>
      <c r="E459" s="101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</row>
    <row r="460" spans="1:27" ht="12.5">
      <c r="A460" s="75"/>
      <c r="B460" s="75"/>
      <c r="C460" s="101"/>
      <c r="D460" s="101"/>
      <c r="E460" s="101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</row>
    <row r="461" spans="1:27" ht="12.5">
      <c r="A461" s="75"/>
      <c r="B461" s="75"/>
      <c r="C461" s="101"/>
      <c r="D461" s="101"/>
      <c r="E461" s="101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</row>
    <row r="462" spans="1:27" ht="12.5">
      <c r="A462" s="75"/>
      <c r="B462" s="75"/>
      <c r="C462" s="101"/>
      <c r="D462" s="101"/>
      <c r="E462" s="101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</row>
    <row r="463" spans="1:27" ht="12.5">
      <c r="A463" s="75"/>
      <c r="B463" s="75"/>
      <c r="C463" s="101"/>
      <c r="D463" s="101"/>
      <c r="E463" s="101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</row>
    <row r="464" spans="1:27" ht="12.5">
      <c r="A464" s="75"/>
      <c r="B464" s="75"/>
      <c r="C464" s="101"/>
      <c r="D464" s="101"/>
      <c r="E464" s="101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</row>
    <row r="465" spans="1:27" ht="12.5">
      <c r="A465" s="75"/>
      <c r="B465" s="75"/>
      <c r="C465" s="101"/>
      <c r="D465" s="101"/>
      <c r="E465" s="101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</row>
    <row r="466" spans="1:27" ht="12.5">
      <c r="A466" s="75"/>
      <c r="B466" s="75"/>
      <c r="C466" s="101"/>
      <c r="D466" s="101"/>
      <c r="E466" s="101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</row>
    <row r="467" spans="1:27" ht="12.5">
      <c r="A467" s="75"/>
      <c r="B467" s="75"/>
      <c r="C467" s="101"/>
      <c r="D467" s="101"/>
      <c r="E467" s="101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</row>
    <row r="468" spans="1:27" ht="12.5">
      <c r="A468" s="75"/>
      <c r="B468" s="75"/>
      <c r="C468" s="101"/>
      <c r="D468" s="101"/>
      <c r="E468" s="101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</row>
    <row r="469" spans="1:27" ht="12.5">
      <c r="A469" s="75"/>
      <c r="B469" s="75"/>
      <c r="C469" s="101"/>
      <c r="D469" s="101"/>
      <c r="E469" s="101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</row>
    <row r="470" spans="1:27" ht="12.5">
      <c r="A470" s="75"/>
      <c r="B470" s="75"/>
      <c r="C470" s="101"/>
      <c r="D470" s="101"/>
      <c r="E470" s="101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</row>
    <row r="471" spans="1:27" ht="12.5">
      <c r="A471" s="75"/>
      <c r="B471" s="75"/>
      <c r="C471" s="101"/>
      <c r="D471" s="101"/>
      <c r="E471" s="101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</row>
    <row r="472" spans="1:27" ht="12.5">
      <c r="A472" s="75"/>
      <c r="B472" s="75"/>
      <c r="C472" s="101"/>
      <c r="D472" s="101"/>
      <c r="E472" s="101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</row>
    <row r="473" spans="1:27" ht="12.5">
      <c r="A473" s="75"/>
      <c r="B473" s="75"/>
      <c r="C473" s="101"/>
      <c r="D473" s="101"/>
      <c r="E473" s="101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</row>
    <row r="474" spans="1:27" ht="12.5">
      <c r="A474" s="75"/>
      <c r="B474" s="75"/>
      <c r="C474" s="101"/>
      <c r="D474" s="101"/>
      <c r="E474" s="101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</row>
    <row r="475" spans="1:27" ht="12.5">
      <c r="A475" s="75"/>
      <c r="B475" s="75"/>
      <c r="C475" s="101"/>
      <c r="D475" s="101"/>
      <c r="E475" s="101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</row>
    <row r="476" spans="1:27" ht="12.5">
      <c r="A476" s="75"/>
      <c r="B476" s="75"/>
      <c r="C476" s="101"/>
      <c r="D476" s="101"/>
      <c r="E476" s="101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</row>
    <row r="477" spans="1:27" ht="12.5">
      <c r="A477" s="75"/>
      <c r="B477" s="75"/>
      <c r="C477" s="101"/>
      <c r="D477" s="101"/>
      <c r="E477" s="101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</row>
    <row r="478" spans="1:27" ht="12.5">
      <c r="A478" s="75"/>
      <c r="B478" s="75"/>
      <c r="C478" s="101"/>
      <c r="D478" s="101"/>
      <c r="E478" s="101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</row>
    <row r="479" spans="1:27" ht="12.5">
      <c r="A479" s="75"/>
      <c r="B479" s="75"/>
      <c r="C479" s="101"/>
      <c r="D479" s="101"/>
      <c r="E479" s="101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</row>
    <row r="480" spans="1:27" ht="12.5">
      <c r="A480" s="75"/>
      <c r="B480" s="75"/>
      <c r="C480" s="101"/>
      <c r="D480" s="101"/>
      <c r="E480" s="101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</row>
    <row r="481" spans="1:27" ht="12.5">
      <c r="A481" s="75"/>
      <c r="B481" s="75"/>
      <c r="C481" s="101"/>
      <c r="D481" s="101"/>
      <c r="E481" s="101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</row>
    <row r="482" spans="1:27" ht="12.5">
      <c r="A482" s="75"/>
      <c r="B482" s="75"/>
      <c r="C482" s="101"/>
      <c r="D482" s="101"/>
      <c r="E482" s="101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</row>
    <row r="483" spans="1:27" ht="12.5">
      <c r="A483" s="75"/>
      <c r="B483" s="75"/>
      <c r="C483" s="101"/>
      <c r="D483" s="101"/>
      <c r="E483" s="101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</row>
    <row r="484" spans="1:27" ht="12.5">
      <c r="A484" s="75"/>
      <c r="B484" s="75"/>
      <c r="C484" s="101"/>
      <c r="D484" s="101"/>
      <c r="E484" s="101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</row>
    <row r="485" spans="1:27" ht="12.5">
      <c r="A485" s="75"/>
      <c r="B485" s="75"/>
      <c r="C485" s="101"/>
      <c r="D485" s="101"/>
      <c r="E485" s="101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</row>
    <row r="486" spans="1:27" ht="12.5">
      <c r="A486" s="75"/>
      <c r="B486" s="75"/>
      <c r="C486" s="101"/>
      <c r="D486" s="101"/>
      <c r="E486" s="101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</row>
    <row r="487" spans="1:27" ht="12.5">
      <c r="A487" s="75"/>
      <c r="B487" s="75"/>
      <c r="C487" s="101"/>
      <c r="D487" s="101"/>
      <c r="E487" s="101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</row>
    <row r="488" spans="1:27" ht="12.5">
      <c r="A488" s="75"/>
      <c r="B488" s="75"/>
      <c r="C488" s="101"/>
      <c r="D488" s="101"/>
      <c r="E488" s="101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</row>
    <row r="489" spans="1:27" ht="12.5">
      <c r="A489" s="75"/>
      <c r="B489" s="75"/>
      <c r="C489" s="101"/>
      <c r="D489" s="101"/>
      <c r="E489" s="101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</row>
    <row r="490" spans="1:27" ht="12.5">
      <c r="A490" s="75"/>
      <c r="B490" s="75"/>
      <c r="C490" s="101"/>
      <c r="D490" s="101"/>
      <c r="E490" s="101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</row>
    <row r="491" spans="1:27" ht="12.5">
      <c r="A491" s="75"/>
      <c r="B491" s="75"/>
      <c r="C491" s="101"/>
      <c r="D491" s="101"/>
      <c r="E491" s="101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</row>
    <row r="492" spans="1:27" ht="12.5">
      <c r="A492" s="75"/>
      <c r="B492" s="75"/>
      <c r="C492" s="101"/>
      <c r="D492" s="101"/>
      <c r="E492" s="101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</row>
    <row r="493" spans="1:27" ht="12.5">
      <c r="A493" s="75"/>
      <c r="B493" s="75"/>
      <c r="C493" s="101"/>
      <c r="D493" s="101"/>
      <c r="E493" s="101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</row>
    <row r="494" spans="1:27" ht="12.5">
      <c r="A494" s="75"/>
      <c r="B494" s="75"/>
      <c r="C494" s="101"/>
      <c r="D494" s="101"/>
      <c r="E494" s="101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</row>
    <row r="495" spans="1:27" ht="12.5">
      <c r="A495" s="75"/>
      <c r="B495" s="75"/>
      <c r="C495" s="101"/>
      <c r="D495" s="101"/>
      <c r="E495" s="101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</row>
    <row r="496" spans="1:27" ht="12.5">
      <c r="A496" s="75"/>
      <c r="B496" s="75"/>
      <c r="C496" s="101"/>
      <c r="D496" s="101"/>
      <c r="E496" s="101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</row>
    <row r="497" spans="1:27" ht="12.5">
      <c r="A497" s="75"/>
      <c r="B497" s="75"/>
      <c r="C497" s="101"/>
      <c r="D497" s="101"/>
      <c r="E497" s="101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</row>
    <row r="498" spans="1:27" ht="12.5">
      <c r="A498" s="75"/>
      <c r="B498" s="75"/>
      <c r="C498" s="101"/>
      <c r="D498" s="101"/>
      <c r="E498" s="101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</row>
    <row r="499" spans="1:27" ht="12.5">
      <c r="A499" s="75"/>
      <c r="B499" s="75"/>
      <c r="C499" s="101"/>
      <c r="D499" s="101"/>
      <c r="E499" s="101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</row>
    <row r="500" spans="1:27" ht="12.5">
      <c r="A500" s="75"/>
      <c r="B500" s="75"/>
      <c r="C500" s="101"/>
      <c r="D500" s="101"/>
      <c r="E500" s="101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</row>
    <row r="501" spans="1:27" ht="12.5">
      <c r="A501" s="75"/>
      <c r="B501" s="75"/>
      <c r="C501" s="101"/>
      <c r="D501" s="101"/>
      <c r="E501" s="101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</row>
    <row r="502" spans="1:27" ht="12.5">
      <c r="A502" s="75"/>
      <c r="B502" s="75"/>
      <c r="C502" s="101"/>
      <c r="D502" s="101"/>
      <c r="E502" s="101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</row>
    <row r="503" spans="1:27" ht="12.5">
      <c r="A503" s="75"/>
      <c r="B503" s="75"/>
      <c r="C503" s="101"/>
      <c r="D503" s="101"/>
      <c r="E503" s="101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</row>
    <row r="504" spans="1:27" ht="12.5">
      <c r="A504" s="75"/>
      <c r="B504" s="75"/>
      <c r="C504" s="101"/>
      <c r="D504" s="101"/>
      <c r="E504" s="101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</row>
    <row r="505" spans="1:27" ht="12.5">
      <c r="A505" s="75"/>
      <c r="B505" s="75"/>
      <c r="C505" s="101"/>
      <c r="D505" s="101"/>
      <c r="E505" s="101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</row>
    <row r="506" spans="1:27" ht="12.5">
      <c r="A506" s="75"/>
      <c r="B506" s="75"/>
      <c r="C506" s="101"/>
      <c r="D506" s="101"/>
      <c r="E506" s="101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</row>
    <row r="507" spans="1:27" ht="12.5">
      <c r="A507" s="75"/>
      <c r="B507" s="75"/>
      <c r="C507" s="101"/>
      <c r="D507" s="101"/>
      <c r="E507" s="101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</row>
    <row r="508" spans="1:27" ht="12.5">
      <c r="A508" s="75"/>
      <c r="B508" s="75"/>
      <c r="C508" s="101"/>
      <c r="D508" s="101"/>
      <c r="E508" s="101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</row>
    <row r="509" spans="1:27" ht="12.5">
      <c r="A509" s="75"/>
      <c r="B509" s="75"/>
      <c r="C509" s="101"/>
      <c r="D509" s="101"/>
      <c r="E509" s="101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</row>
    <row r="510" spans="1:27" ht="12.5">
      <c r="A510" s="75"/>
      <c r="B510" s="75"/>
      <c r="C510" s="101"/>
      <c r="D510" s="101"/>
      <c r="E510" s="101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</row>
    <row r="511" spans="1:27" ht="12.5">
      <c r="A511" s="75"/>
      <c r="B511" s="75"/>
      <c r="C511" s="101"/>
      <c r="D511" s="101"/>
      <c r="E511" s="101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</row>
    <row r="512" spans="1:27" ht="12.5">
      <c r="A512" s="75"/>
      <c r="B512" s="75"/>
      <c r="C512" s="101"/>
      <c r="D512" s="101"/>
      <c r="E512" s="101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</row>
    <row r="513" spans="1:27" ht="12.5">
      <c r="A513" s="75"/>
      <c r="B513" s="75"/>
      <c r="C513" s="101"/>
      <c r="D513" s="101"/>
      <c r="E513" s="101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</row>
    <row r="514" spans="1:27" ht="12.5">
      <c r="A514" s="75"/>
      <c r="B514" s="75"/>
      <c r="C514" s="101"/>
      <c r="D514" s="101"/>
      <c r="E514" s="101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</row>
    <row r="515" spans="1:27" ht="12.5">
      <c r="A515" s="75"/>
      <c r="B515" s="75"/>
      <c r="C515" s="101"/>
      <c r="D515" s="101"/>
      <c r="E515" s="101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</row>
    <row r="516" spans="1:27" ht="12.5">
      <c r="A516" s="75"/>
      <c r="B516" s="75"/>
      <c r="C516" s="101"/>
      <c r="D516" s="101"/>
      <c r="E516" s="101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</row>
    <row r="517" spans="1:27" ht="12.5">
      <c r="A517" s="75"/>
      <c r="B517" s="75"/>
      <c r="C517" s="101"/>
      <c r="D517" s="101"/>
      <c r="E517" s="101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</row>
    <row r="518" spans="1:27" ht="12.5">
      <c r="A518" s="75"/>
      <c r="B518" s="75"/>
      <c r="C518" s="101"/>
      <c r="D518" s="101"/>
      <c r="E518" s="101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</row>
    <row r="519" spans="1:27" ht="12.5">
      <c r="A519" s="75"/>
      <c r="B519" s="75"/>
      <c r="C519" s="101"/>
      <c r="D519" s="101"/>
      <c r="E519" s="101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</row>
    <row r="520" spans="1:27" ht="12.5">
      <c r="A520" s="75"/>
      <c r="B520" s="75"/>
      <c r="C520" s="101"/>
      <c r="D520" s="101"/>
      <c r="E520" s="101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</row>
    <row r="521" spans="1:27" ht="12.5">
      <c r="A521" s="75"/>
      <c r="B521" s="75"/>
      <c r="C521" s="101"/>
      <c r="D521" s="101"/>
      <c r="E521" s="101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</row>
    <row r="522" spans="1:27" ht="12.5">
      <c r="A522" s="75"/>
      <c r="B522" s="75"/>
      <c r="C522" s="101"/>
      <c r="D522" s="101"/>
      <c r="E522" s="101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</row>
    <row r="523" spans="1:27" ht="12.5">
      <c r="A523" s="75"/>
      <c r="B523" s="75"/>
      <c r="C523" s="101"/>
      <c r="D523" s="101"/>
      <c r="E523" s="101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</row>
    <row r="524" spans="1:27" ht="12.5">
      <c r="A524" s="75"/>
      <c r="B524" s="75"/>
      <c r="C524" s="101"/>
      <c r="D524" s="101"/>
      <c r="E524" s="101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</row>
    <row r="525" spans="1:27" ht="12.5">
      <c r="A525" s="75"/>
      <c r="B525" s="75"/>
      <c r="C525" s="101"/>
      <c r="D525" s="101"/>
      <c r="E525" s="101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</row>
    <row r="526" spans="1:27" ht="12.5">
      <c r="A526" s="75"/>
      <c r="B526" s="75"/>
      <c r="C526" s="101"/>
      <c r="D526" s="101"/>
      <c r="E526" s="101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</row>
    <row r="527" spans="1:27" ht="12.5">
      <c r="A527" s="75"/>
      <c r="B527" s="75"/>
      <c r="C527" s="101"/>
      <c r="D527" s="101"/>
      <c r="E527" s="101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</row>
    <row r="528" spans="1:27" ht="12.5">
      <c r="A528" s="75"/>
      <c r="B528" s="75"/>
      <c r="C528" s="101"/>
      <c r="D528" s="101"/>
      <c r="E528" s="101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</row>
    <row r="529" spans="1:27" ht="12.5">
      <c r="A529" s="75"/>
      <c r="B529" s="75"/>
      <c r="C529" s="101"/>
      <c r="D529" s="101"/>
      <c r="E529" s="101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</row>
    <row r="530" spans="1:27" ht="12.5">
      <c r="A530" s="75"/>
      <c r="B530" s="75"/>
      <c r="C530" s="101"/>
      <c r="D530" s="101"/>
      <c r="E530" s="101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</row>
    <row r="531" spans="1:27" ht="12.5">
      <c r="A531" s="75"/>
      <c r="B531" s="75"/>
      <c r="C531" s="101"/>
      <c r="D531" s="101"/>
      <c r="E531" s="101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</row>
    <row r="532" spans="1:27" ht="12.5">
      <c r="A532" s="75"/>
      <c r="B532" s="75"/>
      <c r="C532" s="101"/>
      <c r="D532" s="101"/>
      <c r="E532" s="101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</row>
    <row r="533" spans="1:27" ht="12.5">
      <c r="A533" s="75"/>
      <c r="B533" s="75"/>
      <c r="C533" s="101"/>
      <c r="D533" s="101"/>
      <c r="E533" s="101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</row>
    <row r="534" spans="1:27" ht="12.5">
      <c r="A534" s="75"/>
      <c r="B534" s="75"/>
      <c r="C534" s="101"/>
      <c r="D534" s="101"/>
      <c r="E534" s="101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</row>
    <row r="535" spans="1:27" ht="12.5">
      <c r="A535" s="75"/>
      <c r="B535" s="75"/>
      <c r="C535" s="101"/>
      <c r="D535" s="101"/>
      <c r="E535" s="101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</row>
    <row r="536" spans="1:27" ht="12.5">
      <c r="A536" s="75"/>
      <c r="B536" s="75"/>
      <c r="C536" s="101"/>
      <c r="D536" s="101"/>
      <c r="E536" s="101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</row>
    <row r="537" spans="1:27" ht="12.5">
      <c r="A537" s="75"/>
      <c r="B537" s="75"/>
      <c r="C537" s="101"/>
      <c r="D537" s="101"/>
      <c r="E537" s="101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</row>
    <row r="538" spans="1:27" ht="12.5">
      <c r="A538" s="75"/>
      <c r="B538" s="75"/>
      <c r="C538" s="101"/>
      <c r="D538" s="101"/>
      <c r="E538" s="101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</row>
    <row r="539" spans="1:27" ht="12.5">
      <c r="A539" s="75"/>
      <c r="B539" s="75"/>
      <c r="C539" s="101"/>
      <c r="D539" s="101"/>
      <c r="E539" s="101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</row>
    <row r="540" spans="1:27" ht="12.5">
      <c r="A540" s="75"/>
      <c r="B540" s="75"/>
      <c r="C540" s="101"/>
      <c r="D540" s="101"/>
      <c r="E540" s="101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</row>
    <row r="541" spans="1:27" ht="12.5">
      <c r="A541" s="75"/>
      <c r="B541" s="75"/>
      <c r="C541" s="101"/>
      <c r="D541" s="101"/>
      <c r="E541" s="101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</row>
    <row r="542" spans="1:27" ht="12.5">
      <c r="A542" s="75"/>
      <c r="B542" s="75"/>
      <c r="C542" s="101"/>
      <c r="D542" s="101"/>
      <c r="E542" s="101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</row>
    <row r="543" spans="1:27" ht="12.5">
      <c r="A543" s="75"/>
      <c r="B543" s="75"/>
      <c r="C543" s="101"/>
      <c r="D543" s="101"/>
      <c r="E543" s="101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</row>
    <row r="544" spans="1:27" ht="12.5">
      <c r="A544" s="75"/>
      <c r="B544" s="75"/>
      <c r="C544" s="101"/>
      <c r="D544" s="101"/>
      <c r="E544" s="101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</row>
    <row r="545" spans="1:27" ht="12.5">
      <c r="A545" s="75"/>
      <c r="B545" s="75"/>
      <c r="C545" s="101"/>
      <c r="D545" s="101"/>
      <c r="E545" s="101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</row>
    <row r="546" spans="1:27" ht="12.5">
      <c r="A546" s="75"/>
      <c r="B546" s="75"/>
      <c r="C546" s="101"/>
      <c r="D546" s="101"/>
      <c r="E546" s="101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</row>
    <row r="547" spans="1:27" ht="12.5">
      <c r="A547" s="75"/>
      <c r="B547" s="75"/>
      <c r="C547" s="101"/>
      <c r="D547" s="101"/>
      <c r="E547" s="101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</row>
    <row r="548" spans="1:27" ht="12.5">
      <c r="A548" s="75"/>
      <c r="B548" s="75"/>
      <c r="C548" s="101"/>
      <c r="D548" s="101"/>
      <c r="E548" s="101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</row>
    <row r="549" spans="1:27" ht="12.5">
      <c r="A549" s="75"/>
      <c r="B549" s="75"/>
      <c r="C549" s="101"/>
      <c r="D549" s="101"/>
      <c r="E549" s="101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</row>
    <row r="550" spans="1:27" ht="12.5">
      <c r="A550" s="75"/>
      <c r="B550" s="75"/>
      <c r="C550" s="101"/>
      <c r="D550" s="101"/>
      <c r="E550" s="101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</row>
    <row r="551" spans="1:27" ht="12.5">
      <c r="A551" s="75"/>
      <c r="B551" s="75"/>
      <c r="C551" s="101"/>
      <c r="D551" s="101"/>
      <c r="E551" s="101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</row>
    <row r="552" spans="1:27" ht="12.5">
      <c r="A552" s="75"/>
      <c r="B552" s="75"/>
      <c r="C552" s="101"/>
      <c r="D552" s="101"/>
      <c r="E552" s="101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</row>
    <row r="553" spans="1:27" ht="12.5">
      <c r="A553" s="75"/>
      <c r="B553" s="75"/>
      <c r="C553" s="101"/>
      <c r="D553" s="101"/>
      <c r="E553" s="101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</row>
    <row r="554" spans="1:27" ht="12.5">
      <c r="A554" s="75"/>
      <c r="B554" s="75"/>
      <c r="C554" s="101"/>
      <c r="D554" s="101"/>
      <c r="E554" s="101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</row>
    <row r="555" spans="1:27" ht="12.5">
      <c r="A555" s="75"/>
      <c r="B555" s="75"/>
      <c r="C555" s="101"/>
      <c r="D555" s="101"/>
      <c r="E555" s="101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</row>
    <row r="556" spans="1:27" ht="12.5">
      <c r="A556" s="75"/>
      <c r="B556" s="75"/>
      <c r="C556" s="101"/>
      <c r="D556" s="101"/>
      <c r="E556" s="101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</row>
    <row r="557" spans="1:27" ht="12.5">
      <c r="A557" s="75"/>
      <c r="B557" s="75"/>
      <c r="C557" s="101"/>
      <c r="D557" s="101"/>
      <c r="E557" s="101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</row>
    <row r="558" spans="1:27" ht="12.5">
      <c r="A558" s="75"/>
      <c r="B558" s="75"/>
      <c r="C558" s="101"/>
      <c r="D558" s="101"/>
      <c r="E558" s="101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</row>
    <row r="559" spans="1:27" ht="12.5">
      <c r="A559" s="75"/>
      <c r="B559" s="75"/>
      <c r="C559" s="101"/>
      <c r="D559" s="101"/>
      <c r="E559" s="101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</row>
    <row r="560" spans="1:27" ht="12.5">
      <c r="A560" s="75"/>
      <c r="B560" s="75"/>
      <c r="C560" s="101"/>
      <c r="D560" s="101"/>
      <c r="E560" s="101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</row>
    <row r="561" spans="1:27" ht="12.5">
      <c r="A561" s="75"/>
      <c r="B561" s="75"/>
      <c r="C561" s="101"/>
      <c r="D561" s="101"/>
      <c r="E561" s="101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</row>
    <row r="562" spans="1:27" ht="12.5">
      <c r="A562" s="75"/>
      <c r="B562" s="75"/>
      <c r="C562" s="101"/>
      <c r="D562" s="101"/>
      <c r="E562" s="101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</row>
    <row r="563" spans="1:27" ht="12.5">
      <c r="A563" s="75"/>
      <c r="B563" s="75"/>
      <c r="C563" s="101"/>
      <c r="D563" s="101"/>
      <c r="E563" s="101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</row>
    <row r="564" spans="1:27" ht="12.5">
      <c r="A564" s="75"/>
      <c r="B564" s="75"/>
      <c r="C564" s="101"/>
      <c r="D564" s="101"/>
      <c r="E564" s="101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</row>
    <row r="565" spans="1:27" ht="12.5">
      <c r="A565" s="75"/>
      <c r="B565" s="75"/>
      <c r="C565" s="101"/>
      <c r="D565" s="101"/>
      <c r="E565" s="101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</row>
    <row r="566" spans="1:27" ht="12.5">
      <c r="A566" s="75"/>
      <c r="B566" s="75"/>
      <c r="C566" s="101"/>
      <c r="D566" s="101"/>
      <c r="E566" s="101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</row>
    <row r="567" spans="1:27" ht="12.5">
      <c r="A567" s="75"/>
      <c r="B567" s="75"/>
      <c r="C567" s="101"/>
      <c r="D567" s="101"/>
      <c r="E567" s="101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</row>
    <row r="568" spans="1:27" ht="12.5">
      <c r="A568" s="75"/>
      <c r="B568" s="75"/>
      <c r="C568" s="101"/>
      <c r="D568" s="101"/>
      <c r="E568" s="101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</row>
    <row r="569" spans="1:27" ht="12.5">
      <c r="A569" s="75"/>
      <c r="B569" s="75"/>
      <c r="C569" s="101"/>
      <c r="D569" s="101"/>
      <c r="E569" s="101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</row>
    <row r="570" spans="1:27" ht="12.5">
      <c r="A570" s="75"/>
      <c r="B570" s="75"/>
      <c r="C570" s="101"/>
      <c r="D570" s="101"/>
      <c r="E570" s="101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</row>
    <row r="571" spans="1:27" ht="12.5">
      <c r="A571" s="75"/>
      <c r="B571" s="75"/>
      <c r="C571" s="101"/>
      <c r="D571" s="101"/>
      <c r="E571" s="101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</row>
    <row r="572" spans="1:27" ht="12.5">
      <c r="A572" s="75"/>
      <c r="B572" s="75"/>
      <c r="C572" s="101"/>
      <c r="D572" s="101"/>
      <c r="E572" s="101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</row>
    <row r="573" spans="1:27" ht="12.5">
      <c r="A573" s="75"/>
      <c r="B573" s="75"/>
      <c r="C573" s="101"/>
      <c r="D573" s="101"/>
      <c r="E573" s="101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</row>
    <row r="574" spans="1:27" ht="12.5">
      <c r="A574" s="75"/>
      <c r="B574" s="75"/>
      <c r="C574" s="101"/>
      <c r="D574" s="101"/>
      <c r="E574" s="101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</row>
    <row r="575" spans="1:27" ht="12.5">
      <c r="A575" s="75"/>
      <c r="B575" s="75"/>
      <c r="C575" s="101"/>
      <c r="D575" s="101"/>
      <c r="E575" s="101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</row>
    <row r="576" spans="1:27" ht="12.5">
      <c r="A576" s="75"/>
      <c r="B576" s="75"/>
      <c r="C576" s="101"/>
      <c r="D576" s="101"/>
      <c r="E576" s="101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</row>
    <row r="577" spans="1:27" ht="12.5">
      <c r="A577" s="75"/>
      <c r="B577" s="75"/>
      <c r="C577" s="101"/>
      <c r="D577" s="101"/>
      <c r="E577" s="101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</row>
    <row r="578" spans="1:27" ht="12.5">
      <c r="A578" s="75"/>
      <c r="B578" s="75"/>
      <c r="C578" s="101"/>
      <c r="D578" s="101"/>
      <c r="E578" s="101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</row>
    <row r="579" spans="1:27" ht="12.5">
      <c r="A579" s="75"/>
      <c r="B579" s="75"/>
      <c r="C579" s="101"/>
      <c r="D579" s="101"/>
      <c r="E579" s="101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</row>
    <row r="580" spans="1:27" ht="12.5">
      <c r="A580" s="75"/>
      <c r="B580" s="75"/>
      <c r="C580" s="101"/>
      <c r="D580" s="101"/>
      <c r="E580" s="101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</row>
    <row r="581" spans="1:27" ht="12.5">
      <c r="A581" s="75"/>
      <c r="B581" s="75"/>
      <c r="C581" s="101"/>
      <c r="D581" s="101"/>
      <c r="E581" s="101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</row>
    <row r="582" spans="1:27" ht="12.5">
      <c r="A582" s="75"/>
      <c r="B582" s="75"/>
      <c r="C582" s="101"/>
      <c r="D582" s="101"/>
      <c r="E582" s="101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</row>
    <row r="583" spans="1:27" ht="12.5">
      <c r="A583" s="75"/>
      <c r="B583" s="75"/>
      <c r="C583" s="101"/>
      <c r="D583" s="101"/>
      <c r="E583" s="101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</row>
    <row r="584" spans="1:27" ht="12.5">
      <c r="A584" s="75"/>
      <c r="B584" s="75"/>
      <c r="C584" s="101"/>
      <c r="D584" s="101"/>
      <c r="E584" s="101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</row>
    <row r="585" spans="1:27" ht="12.5">
      <c r="A585" s="75"/>
      <c r="B585" s="75"/>
      <c r="C585" s="101"/>
      <c r="D585" s="101"/>
      <c r="E585" s="101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</row>
    <row r="586" spans="1:27" ht="12.5">
      <c r="A586" s="75"/>
      <c r="B586" s="75"/>
      <c r="C586" s="101"/>
      <c r="D586" s="101"/>
      <c r="E586" s="101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</row>
    <row r="587" spans="1:27" ht="12.5">
      <c r="A587" s="75"/>
      <c r="B587" s="75"/>
      <c r="C587" s="101"/>
      <c r="D587" s="101"/>
      <c r="E587" s="101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</row>
    <row r="588" spans="1:27" ht="12.5">
      <c r="A588" s="75"/>
      <c r="B588" s="75"/>
      <c r="C588" s="101"/>
      <c r="D588" s="101"/>
      <c r="E588" s="101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</row>
    <row r="589" spans="1:27" ht="12.5">
      <c r="A589" s="75"/>
      <c r="B589" s="75"/>
      <c r="C589" s="101"/>
      <c r="D589" s="101"/>
      <c r="E589" s="101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</row>
    <row r="590" spans="1:27" ht="12.5">
      <c r="A590" s="75"/>
      <c r="B590" s="75"/>
      <c r="C590" s="101"/>
      <c r="D590" s="101"/>
      <c r="E590" s="101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</row>
    <row r="591" spans="1:27" ht="12.5">
      <c r="A591" s="75"/>
      <c r="B591" s="75"/>
      <c r="C591" s="101"/>
      <c r="D591" s="101"/>
      <c r="E591" s="101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</row>
    <row r="592" spans="1:27" ht="12.5">
      <c r="A592" s="75"/>
      <c r="B592" s="75"/>
      <c r="C592" s="101"/>
      <c r="D592" s="101"/>
      <c r="E592" s="101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</row>
    <row r="593" spans="1:27" ht="12.5">
      <c r="A593" s="75"/>
      <c r="B593" s="75"/>
      <c r="C593" s="101"/>
      <c r="D593" s="101"/>
      <c r="E593" s="101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</row>
    <row r="594" spans="1:27" ht="12.5">
      <c r="A594" s="75"/>
      <c r="B594" s="75"/>
      <c r="C594" s="101"/>
      <c r="D594" s="101"/>
      <c r="E594" s="101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</row>
    <row r="595" spans="1:27" ht="12.5">
      <c r="A595" s="75"/>
      <c r="B595" s="75"/>
      <c r="C595" s="101"/>
      <c r="D595" s="101"/>
      <c r="E595" s="101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</row>
    <row r="596" spans="1:27" ht="12.5">
      <c r="A596" s="75"/>
      <c r="B596" s="75"/>
      <c r="C596" s="101"/>
      <c r="D596" s="101"/>
      <c r="E596" s="101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</row>
    <row r="597" spans="1:27" ht="12.5">
      <c r="A597" s="75"/>
      <c r="B597" s="75"/>
      <c r="C597" s="101"/>
      <c r="D597" s="101"/>
      <c r="E597" s="101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</row>
    <row r="598" spans="1:27" ht="12.5">
      <c r="A598" s="75"/>
      <c r="B598" s="75"/>
      <c r="C598" s="101"/>
      <c r="D598" s="101"/>
      <c r="E598" s="101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</row>
    <row r="599" spans="1:27" ht="12.5">
      <c r="A599" s="75"/>
      <c r="B599" s="75"/>
      <c r="C599" s="101"/>
      <c r="D599" s="101"/>
      <c r="E599" s="101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</row>
    <row r="600" spans="1:27" ht="12.5">
      <c r="A600" s="75"/>
      <c r="B600" s="75"/>
      <c r="C600" s="101"/>
      <c r="D600" s="101"/>
      <c r="E600" s="101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</row>
    <row r="601" spans="1:27" ht="12.5">
      <c r="A601" s="75"/>
      <c r="B601" s="75"/>
      <c r="C601" s="101"/>
      <c r="D601" s="101"/>
      <c r="E601" s="101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</row>
    <row r="602" spans="1:27" ht="12.5">
      <c r="A602" s="75"/>
      <c r="B602" s="75"/>
      <c r="C602" s="101"/>
      <c r="D602" s="101"/>
      <c r="E602" s="101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</row>
    <row r="603" spans="1:27" ht="12.5">
      <c r="A603" s="75"/>
      <c r="B603" s="75"/>
      <c r="C603" s="101"/>
      <c r="D603" s="101"/>
      <c r="E603" s="101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</row>
    <row r="604" spans="1:27" ht="12.5">
      <c r="A604" s="75"/>
      <c r="B604" s="75"/>
      <c r="C604" s="101"/>
      <c r="D604" s="101"/>
      <c r="E604" s="101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</row>
    <row r="605" spans="1:27" ht="12.5">
      <c r="A605" s="75"/>
      <c r="B605" s="75"/>
      <c r="C605" s="101"/>
      <c r="D605" s="101"/>
      <c r="E605" s="101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</row>
    <row r="606" spans="1:27" ht="12.5">
      <c r="A606" s="75"/>
      <c r="B606" s="75"/>
      <c r="C606" s="101"/>
      <c r="D606" s="101"/>
      <c r="E606" s="101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</row>
    <row r="607" spans="1:27" ht="12.5">
      <c r="A607" s="75"/>
      <c r="B607" s="75"/>
      <c r="C607" s="101"/>
      <c r="D607" s="101"/>
      <c r="E607" s="101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</row>
    <row r="608" spans="1:27" ht="12.5">
      <c r="A608" s="75"/>
      <c r="B608" s="75"/>
      <c r="C608" s="101"/>
      <c r="D608" s="101"/>
      <c r="E608" s="101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</row>
    <row r="609" spans="1:27" ht="12.5">
      <c r="A609" s="75"/>
      <c r="B609" s="75"/>
      <c r="C609" s="101"/>
      <c r="D609" s="101"/>
      <c r="E609" s="101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</row>
    <row r="610" spans="1:27" ht="12.5">
      <c r="A610" s="75"/>
      <c r="B610" s="75"/>
      <c r="C610" s="101"/>
      <c r="D610" s="101"/>
      <c r="E610" s="101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</row>
    <row r="611" spans="1:27" ht="12.5">
      <c r="A611" s="75"/>
      <c r="B611" s="75"/>
      <c r="C611" s="101"/>
      <c r="D611" s="101"/>
      <c r="E611" s="101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</row>
    <row r="612" spans="1:27" ht="12.5">
      <c r="A612" s="75"/>
      <c r="B612" s="75"/>
      <c r="C612" s="101"/>
      <c r="D612" s="101"/>
      <c r="E612" s="101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</row>
    <row r="613" spans="1:27" ht="12.5">
      <c r="A613" s="75"/>
      <c r="B613" s="75"/>
      <c r="C613" s="101"/>
      <c r="D613" s="101"/>
      <c r="E613" s="101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</row>
    <row r="614" spans="1:27" ht="12.5">
      <c r="A614" s="75"/>
      <c r="B614" s="75"/>
      <c r="C614" s="101"/>
      <c r="D614" s="101"/>
      <c r="E614" s="101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</row>
    <row r="615" spans="1:27" ht="12.5">
      <c r="A615" s="75"/>
      <c r="B615" s="75"/>
      <c r="C615" s="101"/>
      <c r="D615" s="101"/>
      <c r="E615" s="101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</row>
    <row r="616" spans="1:27" ht="12.5">
      <c r="A616" s="75"/>
      <c r="B616" s="75"/>
      <c r="C616" s="101"/>
      <c r="D616" s="101"/>
      <c r="E616" s="101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</row>
    <row r="617" spans="1:27" ht="12.5">
      <c r="A617" s="75"/>
      <c r="B617" s="75"/>
      <c r="C617" s="101"/>
      <c r="D617" s="101"/>
      <c r="E617" s="101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</row>
    <row r="618" spans="1:27" ht="12.5">
      <c r="A618" s="75"/>
      <c r="B618" s="75"/>
      <c r="C618" s="101"/>
      <c r="D618" s="101"/>
      <c r="E618" s="101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</row>
    <row r="619" spans="1:27" ht="12.5">
      <c r="A619" s="75"/>
      <c r="B619" s="75"/>
      <c r="C619" s="101"/>
      <c r="D619" s="101"/>
      <c r="E619" s="101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</row>
    <row r="620" spans="1:27" ht="12.5">
      <c r="A620" s="75"/>
      <c r="B620" s="75"/>
      <c r="C620" s="101"/>
      <c r="D620" s="101"/>
      <c r="E620" s="101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</row>
    <row r="621" spans="1:27" ht="12.5">
      <c r="A621" s="75"/>
      <c r="B621" s="75"/>
      <c r="C621" s="101"/>
      <c r="D621" s="101"/>
      <c r="E621" s="101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</row>
    <row r="622" spans="1:27" ht="12.5">
      <c r="A622" s="75"/>
      <c r="B622" s="75"/>
      <c r="C622" s="101"/>
      <c r="D622" s="101"/>
      <c r="E622" s="101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</row>
    <row r="623" spans="1:27" ht="12.5">
      <c r="A623" s="75"/>
      <c r="B623" s="75"/>
      <c r="C623" s="101"/>
      <c r="D623" s="101"/>
      <c r="E623" s="101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</row>
    <row r="624" spans="1:27" ht="12.5">
      <c r="A624" s="75"/>
      <c r="B624" s="75"/>
      <c r="C624" s="101"/>
      <c r="D624" s="101"/>
      <c r="E624" s="101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</row>
    <row r="625" spans="1:27" ht="12.5">
      <c r="A625" s="75"/>
      <c r="B625" s="75"/>
      <c r="C625" s="101"/>
      <c r="D625" s="101"/>
      <c r="E625" s="101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</row>
    <row r="626" spans="1:27" ht="12.5">
      <c r="A626" s="75"/>
      <c r="B626" s="75"/>
      <c r="C626" s="101"/>
      <c r="D626" s="101"/>
      <c r="E626" s="101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</row>
    <row r="627" spans="1:27" ht="12.5">
      <c r="A627" s="75"/>
      <c r="B627" s="75"/>
      <c r="C627" s="101"/>
      <c r="D627" s="101"/>
      <c r="E627" s="101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</row>
    <row r="628" spans="1:27" ht="12.5">
      <c r="A628" s="75"/>
      <c r="B628" s="75"/>
      <c r="C628" s="101"/>
      <c r="D628" s="101"/>
      <c r="E628" s="101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</row>
    <row r="629" spans="1:27" ht="12.5">
      <c r="A629" s="75"/>
      <c r="B629" s="75"/>
      <c r="C629" s="101"/>
      <c r="D629" s="101"/>
      <c r="E629" s="101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</row>
    <row r="630" spans="1:27" ht="12.5">
      <c r="A630" s="75"/>
      <c r="B630" s="75"/>
      <c r="C630" s="101"/>
      <c r="D630" s="101"/>
      <c r="E630" s="101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</row>
    <row r="631" spans="1:27" ht="12.5">
      <c r="A631" s="75"/>
      <c r="B631" s="75"/>
      <c r="C631" s="101"/>
      <c r="D631" s="101"/>
      <c r="E631" s="101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</row>
    <row r="632" spans="1:27" ht="12.5">
      <c r="A632" s="75"/>
      <c r="B632" s="75"/>
      <c r="C632" s="101"/>
      <c r="D632" s="101"/>
      <c r="E632" s="101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</row>
    <row r="633" spans="1:27" ht="12.5">
      <c r="A633" s="75"/>
      <c r="B633" s="75"/>
      <c r="C633" s="101"/>
      <c r="D633" s="101"/>
      <c r="E633" s="101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</row>
    <row r="634" spans="1:27" ht="12.5">
      <c r="A634" s="75"/>
      <c r="B634" s="75"/>
      <c r="C634" s="101"/>
      <c r="D634" s="101"/>
      <c r="E634" s="101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</row>
    <row r="635" spans="1:27" ht="12.5">
      <c r="A635" s="75"/>
      <c r="B635" s="75"/>
      <c r="C635" s="101"/>
      <c r="D635" s="101"/>
      <c r="E635" s="101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</row>
    <row r="636" spans="1:27" ht="12.5">
      <c r="A636" s="75"/>
      <c r="B636" s="75"/>
      <c r="C636" s="101"/>
      <c r="D636" s="101"/>
      <c r="E636" s="101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</row>
    <row r="637" spans="1:27" ht="12.5">
      <c r="A637" s="75"/>
      <c r="B637" s="75"/>
      <c r="C637" s="101"/>
      <c r="D637" s="101"/>
      <c r="E637" s="101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</row>
    <row r="638" spans="1:27" ht="12.5">
      <c r="A638" s="75"/>
      <c r="B638" s="75"/>
      <c r="C638" s="101"/>
      <c r="D638" s="101"/>
      <c r="E638" s="101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</row>
    <row r="639" spans="1:27" ht="12.5">
      <c r="A639" s="75"/>
      <c r="B639" s="75"/>
      <c r="C639" s="101"/>
      <c r="D639" s="101"/>
      <c r="E639" s="101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</row>
    <row r="640" spans="1:27" ht="12.5">
      <c r="A640" s="75"/>
      <c r="B640" s="75"/>
      <c r="C640" s="101"/>
      <c r="D640" s="101"/>
      <c r="E640" s="101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</row>
    <row r="641" spans="1:27" ht="12.5">
      <c r="A641" s="75"/>
      <c r="B641" s="75"/>
      <c r="C641" s="101"/>
      <c r="D641" s="101"/>
      <c r="E641" s="101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</row>
    <row r="642" spans="1:27" ht="12.5">
      <c r="A642" s="75"/>
      <c r="B642" s="75"/>
      <c r="C642" s="101"/>
      <c r="D642" s="101"/>
      <c r="E642" s="101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</row>
    <row r="643" spans="1:27" ht="12.5">
      <c r="A643" s="75"/>
      <c r="B643" s="75"/>
      <c r="C643" s="101"/>
      <c r="D643" s="101"/>
      <c r="E643" s="101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</row>
    <row r="644" spans="1:27" ht="12.5">
      <c r="A644" s="75"/>
      <c r="B644" s="75"/>
      <c r="C644" s="101"/>
      <c r="D644" s="101"/>
      <c r="E644" s="101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</row>
    <row r="645" spans="1:27" ht="12.5">
      <c r="A645" s="75"/>
      <c r="B645" s="75"/>
      <c r="C645" s="101"/>
      <c r="D645" s="101"/>
      <c r="E645" s="101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</row>
    <row r="646" spans="1:27" ht="12.5">
      <c r="A646" s="75"/>
      <c r="B646" s="75"/>
      <c r="C646" s="101"/>
      <c r="D646" s="101"/>
      <c r="E646" s="101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</row>
    <row r="647" spans="1:27" ht="12.5">
      <c r="A647" s="75"/>
      <c r="B647" s="75"/>
      <c r="C647" s="101"/>
      <c r="D647" s="101"/>
      <c r="E647" s="101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</row>
    <row r="648" spans="1:27" ht="12.5">
      <c r="A648" s="75"/>
      <c r="B648" s="75"/>
      <c r="C648" s="101"/>
      <c r="D648" s="101"/>
      <c r="E648" s="101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</row>
    <row r="649" spans="1:27" ht="12.5">
      <c r="A649" s="75"/>
      <c r="B649" s="75"/>
      <c r="C649" s="101"/>
      <c r="D649" s="101"/>
      <c r="E649" s="101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</row>
    <row r="650" spans="1:27" ht="12.5">
      <c r="A650" s="75"/>
      <c r="B650" s="75"/>
      <c r="C650" s="101"/>
      <c r="D650" s="101"/>
      <c r="E650" s="101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</row>
    <row r="651" spans="1:27" ht="12.5">
      <c r="A651" s="75"/>
      <c r="B651" s="75"/>
      <c r="C651" s="101"/>
      <c r="D651" s="101"/>
      <c r="E651" s="101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</row>
    <row r="652" spans="1:27" ht="12.5">
      <c r="A652" s="75"/>
      <c r="B652" s="75"/>
      <c r="C652" s="101"/>
      <c r="D652" s="101"/>
      <c r="E652" s="101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</row>
    <row r="653" spans="1:27" ht="12.5">
      <c r="A653" s="75"/>
      <c r="B653" s="75"/>
      <c r="C653" s="101"/>
      <c r="D653" s="101"/>
      <c r="E653" s="101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</row>
    <row r="654" spans="1:27" ht="12.5">
      <c r="A654" s="75"/>
      <c r="B654" s="75"/>
      <c r="C654" s="101"/>
      <c r="D654" s="101"/>
      <c r="E654" s="101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</row>
    <row r="655" spans="1:27" ht="12.5">
      <c r="A655" s="75"/>
      <c r="B655" s="75"/>
      <c r="C655" s="101"/>
      <c r="D655" s="101"/>
      <c r="E655" s="101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</row>
    <row r="656" spans="1:27" ht="12.5">
      <c r="A656" s="75"/>
      <c r="B656" s="75"/>
      <c r="C656" s="101"/>
      <c r="D656" s="101"/>
      <c r="E656" s="101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</row>
    <row r="657" spans="1:27" ht="12.5">
      <c r="A657" s="75"/>
      <c r="B657" s="75"/>
      <c r="C657" s="101"/>
      <c r="D657" s="101"/>
      <c r="E657" s="101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</row>
    <row r="658" spans="1:27" ht="12.5">
      <c r="A658" s="75"/>
      <c r="B658" s="75"/>
      <c r="C658" s="101"/>
      <c r="D658" s="101"/>
      <c r="E658" s="101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</row>
    <row r="659" spans="1:27" ht="12.5">
      <c r="A659" s="75"/>
      <c r="B659" s="75"/>
      <c r="C659" s="101"/>
      <c r="D659" s="101"/>
      <c r="E659" s="101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</row>
    <row r="660" spans="1:27" ht="12.5">
      <c r="A660" s="75"/>
      <c r="B660" s="75"/>
      <c r="C660" s="101"/>
      <c r="D660" s="101"/>
      <c r="E660" s="101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</row>
    <row r="661" spans="1:27" ht="12.5">
      <c r="A661" s="75"/>
      <c r="B661" s="75"/>
      <c r="C661" s="101"/>
      <c r="D661" s="101"/>
      <c r="E661" s="101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</row>
    <row r="662" spans="1:27" ht="12.5">
      <c r="A662" s="75"/>
      <c r="B662" s="75"/>
      <c r="C662" s="101"/>
      <c r="D662" s="101"/>
      <c r="E662" s="101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</row>
    <row r="663" spans="1:27" ht="12.5">
      <c r="A663" s="75"/>
      <c r="B663" s="75"/>
      <c r="C663" s="101"/>
      <c r="D663" s="101"/>
      <c r="E663" s="101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</row>
    <row r="664" spans="1:27" ht="12.5">
      <c r="A664" s="75"/>
      <c r="B664" s="75"/>
      <c r="C664" s="101"/>
      <c r="D664" s="101"/>
      <c r="E664" s="101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</row>
    <row r="665" spans="1:27" ht="12.5">
      <c r="A665" s="75"/>
      <c r="B665" s="75"/>
      <c r="C665" s="101"/>
      <c r="D665" s="101"/>
      <c r="E665" s="101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</row>
    <row r="666" spans="1:27" ht="12.5">
      <c r="A666" s="75"/>
      <c r="B666" s="75"/>
      <c r="C666" s="101"/>
      <c r="D666" s="101"/>
      <c r="E666" s="101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</row>
    <row r="667" spans="1:27" ht="12.5">
      <c r="A667" s="75"/>
      <c r="B667" s="75"/>
      <c r="C667" s="101"/>
      <c r="D667" s="101"/>
      <c r="E667" s="101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</row>
    <row r="668" spans="1:27" ht="12.5">
      <c r="A668" s="75"/>
      <c r="B668" s="75"/>
      <c r="C668" s="101"/>
      <c r="D668" s="101"/>
      <c r="E668" s="101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</row>
    <row r="669" spans="1:27" ht="12.5">
      <c r="A669" s="75"/>
      <c r="B669" s="75"/>
      <c r="C669" s="101"/>
      <c r="D669" s="101"/>
      <c r="E669" s="101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</row>
    <row r="670" spans="1:27" ht="12.5">
      <c r="A670" s="75"/>
      <c r="B670" s="75"/>
      <c r="C670" s="101"/>
      <c r="D670" s="101"/>
      <c r="E670" s="101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</row>
    <row r="671" spans="1:27" ht="12.5">
      <c r="A671" s="75"/>
      <c r="B671" s="75"/>
      <c r="C671" s="101"/>
      <c r="D671" s="101"/>
      <c r="E671" s="101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</row>
    <row r="672" spans="1:27" ht="12.5">
      <c r="A672" s="75"/>
      <c r="B672" s="75"/>
      <c r="C672" s="101"/>
      <c r="D672" s="101"/>
      <c r="E672" s="101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</row>
    <row r="673" spans="1:27" ht="12.5">
      <c r="A673" s="75"/>
      <c r="B673" s="75"/>
      <c r="C673" s="101"/>
      <c r="D673" s="101"/>
      <c r="E673" s="101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</row>
    <row r="674" spans="1:27" ht="12.5">
      <c r="A674" s="75"/>
      <c r="B674" s="75"/>
      <c r="C674" s="101"/>
      <c r="D674" s="101"/>
      <c r="E674" s="101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</row>
    <row r="675" spans="1:27" ht="12.5">
      <c r="A675" s="75"/>
      <c r="B675" s="75"/>
      <c r="C675" s="101"/>
      <c r="D675" s="101"/>
      <c r="E675" s="101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</row>
    <row r="676" spans="1:27" ht="12.5">
      <c r="A676" s="75"/>
      <c r="B676" s="75"/>
      <c r="C676" s="101"/>
      <c r="D676" s="101"/>
      <c r="E676" s="101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</row>
    <row r="677" spans="1:27" ht="12.5">
      <c r="A677" s="75"/>
      <c r="B677" s="75"/>
      <c r="C677" s="101"/>
      <c r="D677" s="101"/>
      <c r="E677" s="101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</row>
    <row r="678" spans="1:27" ht="12.5">
      <c r="A678" s="75"/>
      <c r="B678" s="75"/>
      <c r="C678" s="101"/>
      <c r="D678" s="101"/>
      <c r="E678" s="101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</row>
    <row r="679" spans="1:27" ht="12.5">
      <c r="A679" s="75"/>
      <c r="B679" s="75"/>
      <c r="C679" s="101"/>
      <c r="D679" s="101"/>
      <c r="E679" s="101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</row>
    <row r="680" spans="1:27" ht="12.5">
      <c r="A680" s="75"/>
      <c r="B680" s="75"/>
      <c r="C680" s="101"/>
      <c r="D680" s="101"/>
      <c r="E680" s="101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</row>
    <row r="681" spans="1:27" ht="12.5">
      <c r="A681" s="75"/>
      <c r="B681" s="75"/>
      <c r="C681" s="101"/>
      <c r="D681" s="101"/>
      <c r="E681" s="101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</row>
    <row r="682" spans="1:27" ht="12.5">
      <c r="A682" s="75"/>
      <c r="B682" s="75"/>
      <c r="C682" s="101"/>
      <c r="D682" s="101"/>
      <c r="E682" s="101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</row>
    <row r="683" spans="1:27" ht="12.5">
      <c r="A683" s="75"/>
      <c r="B683" s="75"/>
      <c r="C683" s="101"/>
      <c r="D683" s="101"/>
      <c r="E683" s="101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</row>
    <row r="684" spans="1:27" ht="12.5">
      <c r="A684" s="75"/>
      <c r="B684" s="75"/>
      <c r="C684" s="101"/>
      <c r="D684" s="101"/>
      <c r="E684" s="101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</row>
    <row r="685" spans="1:27" ht="12.5">
      <c r="A685" s="75"/>
      <c r="B685" s="75"/>
      <c r="C685" s="101"/>
      <c r="D685" s="101"/>
      <c r="E685" s="101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</row>
    <row r="686" spans="1:27" ht="12.5">
      <c r="A686" s="75"/>
      <c r="B686" s="75"/>
      <c r="C686" s="101"/>
      <c r="D686" s="101"/>
      <c r="E686" s="101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</row>
    <row r="687" spans="1:27" ht="12.5">
      <c r="A687" s="75"/>
      <c r="B687" s="75"/>
      <c r="C687" s="101"/>
      <c r="D687" s="101"/>
      <c r="E687" s="101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</row>
    <row r="688" spans="1:27" ht="12.5">
      <c r="A688" s="75"/>
      <c r="B688" s="75"/>
      <c r="C688" s="101"/>
      <c r="D688" s="101"/>
      <c r="E688" s="101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</row>
    <row r="689" spans="1:27" ht="12.5">
      <c r="A689" s="75"/>
      <c r="B689" s="75"/>
      <c r="C689" s="101"/>
      <c r="D689" s="101"/>
      <c r="E689" s="101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</row>
    <row r="690" spans="1:27" ht="12.5">
      <c r="A690" s="75"/>
      <c r="B690" s="75"/>
      <c r="C690" s="101"/>
      <c r="D690" s="101"/>
      <c r="E690" s="101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</row>
    <row r="691" spans="1:27" ht="12.5">
      <c r="A691" s="75"/>
      <c r="B691" s="75"/>
      <c r="C691" s="101"/>
      <c r="D691" s="101"/>
      <c r="E691" s="101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</row>
    <row r="692" spans="1:27" ht="12.5">
      <c r="A692" s="75"/>
      <c r="B692" s="75"/>
      <c r="C692" s="101"/>
      <c r="D692" s="101"/>
      <c r="E692" s="101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</row>
    <row r="693" spans="1:27" ht="12.5">
      <c r="A693" s="75"/>
      <c r="B693" s="75"/>
      <c r="C693" s="101"/>
      <c r="D693" s="101"/>
      <c r="E693" s="101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</row>
    <row r="694" spans="1:27" ht="12.5">
      <c r="A694" s="75"/>
      <c r="B694" s="75"/>
      <c r="C694" s="101"/>
      <c r="D694" s="101"/>
      <c r="E694" s="101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</row>
    <row r="695" spans="1:27" ht="12.5">
      <c r="A695" s="75"/>
      <c r="B695" s="75"/>
      <c r="C695" s="101"/>
      <c r="D695" s="101"/>
      <c r="E695" s="101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</row>
    <row r="696" spans="1:27" ht="12.5">
      <c r="A696" s="75"/>
      <c r="B696" s="75"/>
      <c r="C696" s="101"/>
      <c r="D696" s="101"/>
      <c r="E696" s="101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</row>
    <row r="697" spans="1:27" ht="12.5">
      <c r="A697" s="75"/>
      <c r="B697" s="75"/>
      <c r="C697" s="101"/>
      <c r="D697" s="101"/>
      <c r="E697" s="101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</row>
    <row r="698" spans="1:27" ht="12.5">
      <c r="A698" s="75"/>
      <c r="B698" s="75"/>
      <c r="C698" s="101"/>
      <c r="D698" s="101"/>
      <c r="E698" s="101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</row>
    <row r="699" spans="1:27" ht="12.5">
      <c r="A699" s="75"/>
      <c r="B699" s="75"/>
      <c r="C699" s="101"/>
      <c r="D699" s="101"/>
      <c r="E699" s="101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</row>
    <row r="700" spans="1:27" ht="12.5">
      <c r="A700" s="75"/>
      <c r="B700" s="75"/>
      <c r="C700" s="101"/>
      <c r="D700" s="101"/>
      <c r="E700" s="101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</row>
    <row r="701" spans="1:27" ht="12.5">
      <c r="A701" s="75"/>
      <c r="B701" s="75"/>
      <c r="C701" s="101"/>
      <c r="D701" s="101"/>
      <c r="E701" s="101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</row>
    <row r="702" spans="1:27" ht="12.5">
      <c r="A702" s="75"/>
      <c r="B702" s="75"/>
      <c r="C702" s="101"/>
      <c r="D702" s="101"/>
      <c r="E702" s="101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</row>
    <row r="703" spans="1:27" ht="12.5">
      <c r="A703" s="75"/>
      <c r="B703" s="75"/>
      <c r="C703" s="101"/>
      <c r="D703" s="101"/>
      <c r="E703" s="101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</row>
    <row r="704" spans="1:27" ht="12.5">
      <c r="A704" s="75"/>
      <c r="B704" s="75"/>
      <c r="C704" s="101"/>
      <c r="D704" s="101"/>
      <c r="E704" s="101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</row>
    <row r="705" spans="1:27" ht="12.5">
      <c r="A705" s="75"/>
      <c r="B705" s="75"/>
      <c r="C705" s="101"/>
      <c r="D705" s="101"/>
      <c r="E705" s="101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</row>
    <row r="706" spans="1:27" ht="12.5">
      <c r="A706" s="75"/>
      <c r="B706" s="75"/>
      <c r="C706" s="101"/>
      <c r="D706" s="101"/>
      <c r="E706" s="101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</row>
    <row r="707" spans="1:27" ht="12.5">
      <c r="A707" s="75"/>
      <c r="B707" s="75"/>
      <c r="C707" s="101"/>
      <c r="D707" s="101"/>
      <c r="E707" s="101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</row>
    <row r="708" spans="1:27" ht="12.5">
      <c r="A708" s="75"/>
      <c r="B708" s="75"/>
      <c r="C708" s="101"/>
      <c r="D708" s="101"/>
      <c r="E708" s="101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</row>
    <row r="709" spans="1:27" ht="12.5">
      <c r="A709" s="75"/>
      <c r="B709" s="75"/>
      <c r="C709" s="101"/>
      <c r="D709" s="101"/>
      <c r="E709" s="101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</row>
    <row r="710" spans="1:27" ht="12.5">
      <c r="A710" s="75"/>
      <c r="B710" s="75"/>
      <c r="C710" s="101"/>
      <c r="D710" s="101"/>
      <c r="E710" s="101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</row>
    <row r="711" spans="1:27" ht="12.5">
      <c r="A711" s="75"/>
      <c r="B711" s="75"/>
      <c r="C711" s="101"/>
      <c r="D711" s="101"/>
      <c r="E711" s="101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</row>
    <row r="712" spans="1:27" ht="12.5">
      <c r="A712" s="75"/>
      <c r="B712" s="75"/>
      <c r="C712" s="101"/>
      <c r="D712" s="101"/>
      <c r="E712" s="101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</row>
    <row r="713" spans="1:27" ht="12.5">
      <c r="A713" s="75"/>
      <c r="B713" s="75"/>
      <c r="C713" s="101"/>
      <c r="D713" s="101"/>
      <c r="E713" s="101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</row>
    <row r="714" spans="1:27" ht="12.5">
      <c r="A714" s="75"/>
      <c r="B714" s="75"/>
      <c r="C714" s="101"/>
      <c r="D714" s="101"/>
      <c r="E714" s="101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</row>
    <row r="715" spans="1:27" ht="12.5">
      <c r="A715" s="75"/>
      <c r="B715" s="75"/>
      <c r="C715" s="101"/>
      <c r="D715" s="101"/>
      <c r="E715" s="101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</row>
    <row r="716" spans="1:27" ht="12.5">
      <c r="A716" s="75"/>
      <c r="B716" s="75"/>
      <c r="C716" s="101"/>
      <c r="D716" s="101"/>
      <c r="E716" s="101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</row>
    <row r="717" spans="1:27" ht="12.5">
      <c r="A717" s="75"/>
      <c r="B717" s="75"/>
      <c r="C717" s="101"/>
      <c r="D717" s="101"/>
      <c r="E717" s="101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</row>
    <row r="718" spans="1:27" ht="12.5">
      <c r="A718" s="75"/>
      <c r="B718" s="75"/>
      <c r="C718" s="101"/>
      <c r="D718" s="101"/>
      <c r="E718" s="101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</row>
    <row r="719" spans="1:27" ht="12.5">
      <c r="A719" s="75"/>
      <c r="B719" s="75"/>
      <c r="C719" s="101"/>
      <c r="D719" s="101"/>
      <c r="E719" s="101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</row>
    <row r="720" spans="1:27" ht="12.5">
      <c r="A720" s="75"/>
      <c r="B720" s="75"/>
      <c r="C720" s="101"/>
      <c r="D720" s="101"/>
      <c r="E720" s="101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</row>
    <row r="721" spans="1:27" ht="12.5">
      <c r="A721" s="75"/>
      <c r="B721" s="75"/>
      <c r="C721" s="101"/>
      <c r="D721" s="101"/>
      <c r="E721" s="101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</row>
    <row r="722" spans="1:27" ht="12.5">
      <c r="A722" s="75"/>
      <c r="B722" s="75"/>
      <c r="C722" s="101"/>
      <c r="D722" s="101"/>
      <c r="E722" s="101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</row>
    <row r="723" spans="1:27" ht="12.5">
      <c r="A723" s="75"/>
      <c r="B723" s="75"/>
      <c r="C723" s="101"/>
      <c r="D723" s="101"/>
      <c r="E723" s="101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</row>
    <row r="724" spans="1:27" ht="12.5">
      <c r="A724" s="75"/>
      <c r="B724" s="75"/>
      <c r="C724" s="101"/>
      <c r="D724" s="101"/>
      <c r="E724" s="101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</row>
    <row r="725" spans="1:27" ht="12.5">
      <c r="A725" s="75"/>
      <c r="B725" s="75"/>
      <c r="C725" s="101"/>
      <c r="D725" s="101"/>
      <c r="E725" s="101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</row>
    <row r="726" spans="1:27" ht="12.5">
      <c r="A726" s="75"/>
      <c r="B726" s="75"/>
      <c r="C726" s="101"/>
      <c r="D726" s="101"/>
      <c r="E726" s="101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</row>
    <row r="727" spans="1:27" ht="12.5">
      <c r="A727" s="75"/>
      <c r="B727" s="75"/>
      <c r="C727" s="101"/>
      <c r="D727" s="101"/>
      <c r="E727" s="101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</row>
    <row r="728" spans="1:27" ht="12.5">
      <c r="A728" s="75"/>
      <c r="B728" s="75"/>
      <c r="C728" s="101"/>
      <c r="D728" s="101"/>
      <c r="E728" s="101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</row>
    <row r="729" spans="1:27" ht="12.5">
      <c r="A729" s="75"/>
      <c r="B729" s="75"/>
      <c r="C729" s="101"/>
      <c r="D729" s="101"/>
      <c r="E729" s="101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</row>
    <row r="730" spans="1:27" ht="12.5">
      <c r="A730" s="75"/>
      <c r="B730" s="75"/>
      <c r="C730" s="101"/>
      <c r="D730" s="101"/>
      <c r="E730" s="101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</row>
    <row r="731" spans="1:27" ht="12.5">
      <c r="A731" s="75"/>
      <c r="B731" s="75"/>
      <c r="C731" s="101"/>
      <c r="D731" s="101"/>
      <c r="E731" s="101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</row>
    <row r="732" spans="1:27" ht="12.5">
      <c r="A732" s="75"/>
      <c r="B732" s="75"/>
      <c r="C732" s="101"/>
      <c r="D732" s="101"/>
      <c r="E732" s="101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</row>
    <row r="733" spans="1:27" ht="12.5">
      <c r="A733" s="75"/>
      <c r="B733" s="75"/>
      <c r="C733" s="101"/>
      <c r="D733" s="101"/>
      <c r="E733" s="101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</row>
    <row r="734" spans="1:27" ht="12.5">
      <c r="A734" s="75"/>
      <c r="B734" s="75"/>
      <c r="C734" s="101"/>
      <c r="D734" s="101"/>
      <c r="E734" s="101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</row>
    <row r="735" spans="1:27" ht="12.5">
      <c r="A735" s="75"/>
      <c r="B735" s="75"/>
      <c r="C735" s="101"/>
      <c r="D735" s="101"/>
      <c r="E735" s="101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</row>
    <row r="736" spans="1:27" ht="12.5">
      <c r="A736" s="75"/>
      <c r="B736" s="75"/>
      <c r="C736" s="101"/>
      <c r="D736" s="101"/>
      <c r="E736" s="101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</row>
    <row r="737" spans="1:27" ht="12.5">
      <c r="A737" s="75"/>
      <c r="B737" s="75"/>
      <c r="C737" s="101"/>
      <c r="D737" s="101"/>
      <c r="E737" s="101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</row>
    <row r="738" spans="1:27" ht="12.5">
      <c r="A738" s="75"/>
      <c r="B738" s="75"/>
      <c r="C738" s="101"/>
      <c r="D738" s="101"/>
      <c r="E738" s="101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</row>
    <row r="739" spans="1:27" ht="12.5">
      <c r="A739" s="75"/>
      <c r="B739" s="75"/>
      <c r="C739" s="101"/>
      <c r="D739" s="101"/>
      <c r="E739" s="101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</row>
    <row r="740" spans="1:27" ht="12.5">
      <c r="A740" s="75"/>
      <c r="B740" s="75"/>
      <c r="C740" s="101"/>
      <c r="D740" s="101"/>
      <c r="E740" s="101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</row>
    <row r="741" spans="1:27" ht="12.5">
      <c r="A741" s="75"/>
      <c r="B741" s="75"/>
      <c r="C741" s="101"/>
      <c r="D741" s="101"/>
      <c r="E741" s="101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</row>
    <row r="742" spans="1:27" ht="12.5">
      <c r="A742" s="75"/>
      <c r="B742" s="75"/>
      <c r="C742" s="101"/>
      <c r="D742" s="101"/>
      <c r="E742" s="101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</row>
    <row r="743" spans="1:27" ht="12.5">
      <c r="A743" s="75"/>
      <c r="B743" s="75"/>
      <c r="C743" s="101"/>
      <c r="D743" s="101"/>
      <c r="E743" s="101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</row>
    <row r="744" spans="1:27" ht="12.5">
      <c r="A744" s="75"/>
      <c r="B744" s="75"/>
      <c r="C744" s="101"/>
      <c r="D744" s="101"/>
      <c r="E744" s="101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</row>
    <row r="745" spans="1:27" ht="12.5">
      <c r="A745" s="75"/>
      <c r="B745" s="75"/>
      <c r="C745" s="101"/>
      <c r="D745" s="101"/>
      <c r="E745" s="101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</row>
    <row r="746" spans="1:27" ht="12.5">
      <c r="A746" s="75"/>
      <c r="B746" s="75"/>
      <c r="C746" s="101"/>
      <c r="D746" s="101"/>
      <c r="E746" s="101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</row>
    <row r="747" spans="1:27" ht="12.5">
      <c r="A747" s="75"/>
      <c r="B747" s="75"/>
      <c r="C747" s="101"/>
      <c r="D747" s="101"/>
      <c r="E747" s="101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</row>
    <row r="748" spans="1:27" ht="12.5">
      <c r="A748" s="75"/>
      <c r="B748" s="75"/>
      <c r="C748" s="101"/>
      <c r="D748" s="101"/>
      <c r="E748" s="101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</row>
    <row r="749" spans="1:27" ht="12.5">
      <c r="A749" s="75"/>
      <c r="B749" s="75"/>
      <c r="C749" s="101"/>
      <c r="D749" s="101"/>
      <c r="E749" s="101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</row>
    <row r="750" spans="1:27" ht="12.5">
      <c r="A750" s="75"/>
      <c r="B750" s="75"/>
      <c r="C750" s="101"/>
      <c r="D750" s="101"/>
      <c r="E750" s="101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</row>
    <row r="751" spans="1:27" ht="12.5">
      <c r="A751" s="75"/>
      <c r="B751" s="75"/>
      <c r="C751" s="101"/>
      <c r="D751" s="101"/>
      <c r="E751" s="101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</row>
    <row r="752" spans="1:27" ht="12.5">
      <c r="A752" s="75"/>
      <c r="B752" s="75"/>
      <c r="C752" s="101"/>
      <c r="D752" s="101"/>
      <c r="E752" s="101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</row>
    <row r="753" spans="1:27" ht="12.5">
      <c r="A753" s="75"/>
      <c r="B753" s="75"/>
      <c r="C753" s="101"/>
      <c r="D753" s="101"/>
      <c r="E753" s="101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</row>
    <row r="754" spans="1:27" ht="12.5">
      <c r="A754" s="75"/>
      <c r="B754" s="75"/>
      <c r="C754" s="101"/>
      <c r="D754" s="101"/>
      <c r="E754" s="101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</row>
    <row r="755" spans="1:27" ht="12.5">
      <c r="A755" s="75"/>
      <c r="B755" s="75"/>
      <c r="C755" s="101"/>
      <c r="D755" s="101"/>
      <c r="E755" s="101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</row>
    <row r="756" spans="1:27" ht="12.5">
      <c r="A756" s="75"/>
      <c r="B756" s="75"/>
      <c r="C756" s="101"/>
      <c r="D756" s="101"/>
      <c r="E756" s="101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</row>
    <row r="757" spans="1:27" ht="12.5">
      <c r="A757" s="75"/>
      <c r="B757" s="75"/>
      <c r="C757" s="101"/>
      <c r="D757" s="101"/>
      <c r="E757" s="101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</row>
    <row r="758" spans="1:27" ht="12.5">
      <c r="A758" s="75"/>
      <c r="B758" s="75"/>
      <c r="C758" s="101"/>
      <c r="D758" s="101"/>
      <c r="E758" s="101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</row>
    <row r="759" spans="1:27" ht="12.5">
      <c r="A759" s="75"/>
      <c r="B759" s="75"/>
      <c r="C759" s="101"/>
      <c r="D759" s="101"/>
      <c r="E759" s="101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</row>
    <row r="760" spans="1:27" ht="12.5">
      <c r="A760" s="75"/>
      <c r="B760" s="75"/>
      <c r="C760" s="101"/>
      <c r="D760" s="101"/>
      <c r="E760" s="101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</row>
    <row r="761" spans="1:27" ht="12.5">
      <c r="A761" s="75"/>
      <c r="B761" s="75"/>
      <c r="C761" s="101"/>
      <c r="D761" s="101"/>
      <c r="E761" s="101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</row>
    <row r="762" spans="1:27" ht="12.5">
      <c r="A762" s="75"/>
      <c r="B762" s="75"/>
      <c r="C762" s="101"/>
      <c r="D762" s="101"/>
      <c r="E762" s="101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</row>
    <row r="763" spans="1:27" ht="12.5">
      <c r="A763" s="75"/>
      <c r="B763" s="75"/>
      <c r="C763" s="101"/>
      <c r="D763" s="101"/>
      <c r="E763" s="101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</row>
    <row r="764" spans="1:27" ht="12.5">
      <c r="A764" s="75"/>
      <c r="B764" s="75"/>
      <c r="C764" s="101"/>
      <c r="D764" s="101"/>
      <c r="E764" s="101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</row>
    <row r="765" spans="1:27" ht="12.5">
      <c r="A765" s="75"/>
      <c r="B765" s="75"/>
      <c r="C765" s="101"/>
      <c r="D765" s="101"/>
      <c r="E765" s="101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</row>
    <row r="766" spans="1:27" ht="12.5">
      <c r="A766" s="75"/>
      <c r="B766" s="75"/>
      <c r="C766" s="101"/>
      <c r="D766" s="101"/>
      <c r="E766" s="101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</row>
    <row r="767" spans="1:27" ht="12.5">
      <c r="A767" s="75"/>
      <c r="B767" s="75"/>
      <c r="C767" s="101"/>
      <c r="D767" s="101"/>
      <c r="E767" s="101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</row>
    <row r="768" spans="1:27" ht="12.5">
      <c r="A768" s="75"/>
      <c r="B768" s="75"/>
      <c r="C768" s="101"/>
      <c r="D768" s="101"/>
      <c r="E768" s="101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</row>
    <row r="769" spans="1:27" ht="12.5">
      <c r="A769" s="75"/>
      <c r="B769" s="75"/>
      <c r="C769" s="101"/>
      <c r="D769" s="101"/>
      <c r="E769" s="101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</row>
    <row r="770" spans="1:27" ht="12.5">
      <c r="A770" s="75"/>
      <c r="B770" s="75"/>
      <c r="C770" s="101"/>
      <c r="D770" s="101"/>
      <c r="E770" s="101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</row>
    <row r="771" spans="1:27" ht="12.5">
      <c r="A771" s="75"/>
      <c r="B771" s="75"/>
      <c r="C771" s="101"/>
      <c r="D771" s="101"/>
      <c r="E771" s="101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</row>
    <row r="772" spans="1:27" ht="12.5">
      <c r="A772" s="75"/>
      <c r="B772" s="75"/>
      <c r="C772" s="101"/>
      <c r="D772" s="101"/>
      <c r="E772" s="101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</row>
    <row r="773" spans="1:27" ht="12.5">
      <c r="A773" s="75"/>
      <c r="B773" s="75"/>
      <c r="C773" s="101"/>
      <c r="D773" s="101"/>
      <c r="E773" s="101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</row>
    <row r="774" spans="1:27" ht="12.5">
      <c r="A774" s="75"/>
      <c r="B774" s="75"/>
      <c r="C774" s="101"/>
      <c r="D774" s="101"/>
      <c r="E774" s="101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</row>
    <row r="775" spans="1:27" ht="12.5">
      <c r="A775" s="75"/>
      <c r="B775" s="75"/>
      <c r="C775" s="101"/>
      <c r="D775" s="101"/>
      <c r="E775" s="101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</row>
    <row r="776" spans="1:27" ht="12.5">
      <c r="A776" s="75"/>
      <c r="B776" s="75"/>
      <c r="C776" s="101"/>
      <c r="D776" s="101"/>
      <c r="E776" s="101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</row>
    <row r="777" spans="1:27" ht="12.5">
      <c r="A777" s="75"/>
      <c r="B777" s="75"/>
      <c r="C777" s="101"/>
      <c r="D777" s="101"/>
      <c r="E777" s="101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</row>
    <row r="778" spans="1:27" ht="12.5">
      <c r="A778" s="75"/>
      <c r="B778" s="75"/>
      <c r="C778" s="101"/>
      <c r="D778" s="101"/>
      <c r="E778" s="101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</row>
    <row r="779" spans="1:27" ht="12.5">
      <c r="A779" s="75"/>
      <c r="B779" s="75"/>
      <c r="C779" s="101"/>
      <c r="D779" s="101"/>
      <c r="E779" s="101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</row>
    <row r="780" spans="1:27" ht="12.5">
      <c r="A780" s="75"/>
      <c r="B780" s="75"/>
      <c r="C780" s="101"/>
      <c r="D780" s="101"/>
      <c r="E780" s="101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</row>
    <row r="781" spans="1:27" ht="12.5">
      <c r="A781" s="75"/>
      <c r="B781" s="75"/>
      <c r="C781" s="101"/>
      <c r="D781" s="101"/>
      <c r="E781" s="101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</row>
    <row r="782" spans="1:27" ht="12.5">
      <c r="A782" s="75"/>
      <c r="B782" s="75"/>
      <c r="C782" s="101"/>
      <c r="D782" s="101"/>
      <c r="E782" s="101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</row>
    <row r="783" spans="1:27" ht="12.5">
      <c r="A783" s="75"/>
      <c r="B783" s="75"/>
      <c r="C783" s="101"/>
      <c r="D783" s="101"/>
      <c r="E783" s="101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</row>
    <row r="784" spans="1:27" ht="12.5">
      <c r="A784" s="75"/>
      <c r="B784" s="75"/>
      <c r="C784" s="101"/>
      <c r="D784" s="101"/>
      <c r="E784" s="101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</row>
    <row r="785" spans="1:27" ht="12.5">
      <c r="A785" s="75"/>
      <c r="B785" s="75"/>
      <c r="C785" s="101"/>
      <c r="D785" s="101"/>
      <c r="E785" s="101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</row>
    <row r="786" spans="1:27" ht="12.5">
      <c r="A786" s="75"/>
      <c r="B786" s="75"/>
      <c r="C786" s="101"/>
      <c r="D786" s="101"/>
      <c r="E786" s="101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</row>
    <row r="787" spans="1:27" ht="12.5">
      <c r="A787" s="75"/>
      <c r="B787" s="75"/>
      <c r="C787" s="101"/>
      <c r="D787" s="101"/>
      <c r="E787" s="101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</row>
    <row r="788" spans="1:27" ht="12.5">
      <c r="A788" s="75"/>
      <c r="B788" s="75"/>
      <c r="C788" s="101"/>
      <c r="D788" s="101"/>
      <c r="E788" s="101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</row>
    <row r="789" spans="1:27" ht="12.5">
      <c r="A789" s="75"/>
      <c r="B789" s="75"/>
      <c r="C789" s="101"/>
      <c r="D789" s="101"/>
      <c r="E789" s="101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</row>
    <row r="790" spans="1:27" ht="12.5">
      <c r="A790" s="75"/>
      <c r="B790" s="75"/>
      <c r="C790" s="101"/>
      <c r="D790" s="101"/>
      <c r="E790" s="101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</row>
    <row r="791" spans="1:27" ht="12.5">
      <c r="A791" s="75"/>
      <c r="B791" s="75"/>
      <c r="C791" s="101"/>
      <c r="D791" s="101"/>
      <c r="E791" s="101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</row>
    <row r="792" spans="1:27" ht="12.5">
      <c r="A792" s="75"/>
      <c r="B792" s="75"/>
      <c r="C792" s="101"/>
      <c r="D792" s="101"/>
      <c r="E792" s="101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</row>
    <row r="793" spans="1:27" ht="12.5">
      <c r="A793" s="75"/>
      <c r="B793" s="75"/>
      <c r="C793" s="101"/>
      <c r="D793" s="101"/>
      <c r="E793" s="101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</row>
    <row r="794" spans="1:27" ht="12.5">
      <c r="A794" s="75"/>
      <c r="B794" s="75"/>
      <c r="C794" s="101"/>
      <c r="D794" s="101"/>
      <c r="E794" s="101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</row>
    <row r="795" spans="1:27" ht="12.5">
      <c r="A795" s="75"/>
      <c r="B795" s="75"/>
      <c r="C795" s="101"/>
      <c r="D795" s="101"/>
      <c r="E795" s="101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</row>
    <row r="796" spans="1:27" ht="12.5">
      <c r="A796" s="75"/>
      <c r="B796" s="75"/>
      <c r="C796" s="101"/>
      <c r="D796" s="101"/>
      <c r="E796" s="101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</row>
    <row r="797" spans="1:27" ht="12.5">
      <c r="A797" s="75"/>
      <c r="B797" s="75"/>
      <c r="C797" s="101"/>
      <c r="D797" s="101"/>
      <c r="E797" s="101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</row>
    <row r="798" spans="1:27" ht="12.5">
      <c r="A798" s="75"/>
      <c r="B798" s="75"/>
      <c r="C798" s="101"/>
      <c r="D798" s="101"/>
      <c r="E798" s="101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</row>
    <row r="799" spans="1:27" ht="12.5">
      <c r="A799" s="75"/>
      <c r="B799" s="75"/>
      <c r="C799" s="101"/>
      <c r="D799" s="101"/>
      <c r="E799" s="101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</row>
    <row r="800" spans="1:27" ht="12.5">
      <c r="A800" s="75"/>
      <c r="B800" s="75"/>
      <c r="C800" s="101"/>
      <c r="D800" s="101"/>
      <c r="E800" s="101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</row>
    <row r="801" spans="1:27" ht="12.5">
      <c r="A801" s="75"/>
      <c r="B801" s="75"/>
      <c r="C801" s="101"/>
      <c r="D801" s="101"/>
      <c r="E801" s="101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</row>
    <row r="802" spans="1:27" ht="12.5">
      <c r="A802" s="75"/>
      <c r="B802" s="75"/>
      <c r="C802" s="101"/>
      <c r="D802" s="101"/>
      <c r="E802" s="101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</row>
    <row r="803" spans="1:27" ht="12.5">
      <c r="A803" s="75"/>
      <c r="B803" s="75"/>
      <c r="C803" s="101"/>
      <c r="D803" s="101"/>
      <c r="E803" s="101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</row>
    <row r="804" spans="1:27" ht="12.5">
      <c r="A804" s="75"/>
      <c r="B804" s="75"/>
      <c r="C804" s="101"/>
      <c r="D804" s="101"/>
      <c r="E804" s="101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</row>
    <row r="805" spans="1:27" ht="12.5">
      <c r="A805" s="75"/>
      <c r="B805" s="75"/>
      <c r="C805" s="101"/>
      <c r="D805" s="101"/>
      <c r="E805" s="101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</row>
    <row r="806" spans="1:27" ht="12.5">
      <c r="A806" s="75"/>
      <c r="B806" s="75"/>
      <c r="C806" s="101"/>
      <c r="D806" s="101"/>
      <c r="E806" s="101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</row>
    <row r="807" spans="1:27" ht="12.5">
      <c r="A807" s="75"/>
      <c r="B807" s="75"/>
      <c r="C807" s="101"/>
      <c r="D807" s="101"/>
      <c r="E807" s="101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</row>
    <row r="808" spans="1:27" ht="12.5">
      <c r="A808" s="75"/>
      <c r="B808" s="75"/>
      <c r="C808" s="101"/>
      <c r="D808" s="101"/>
      <c r="E808" s="101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</row>
    <row r="809" spans="1:27" ht="12.5">
      <c r="A809" s="75"/>
      <c r="B809" s="75"/>
      <c r="C809" s="101"/>
      <c r="D809" s="101"/>
      <c r="E809" s="101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</row>
    <row r="810" spans="1:27" ht="12.5">
      <c r="A810" s="75"/>
      <c r="B810" s="75"/>
      <c r="C810" s="101"/>
      <c r="D810" s="101"/>
      <c r="E810" s="101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</row>
    <row r="811" spans="1:27" ht="12.5">
      <c r="A811" s="75"/>
      <c r="B811" s="75"/>
      <c r="C811" s="101"/>
      <c r="D811" s="101"/>
      <c r="E811" s="101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</row>
    <row r="812" spans="1:27" ht="12.5">
      <c r="A812" s="75"/>
      <c r="B812" s="75"/>
      <c r="C812" s="101"/>
      <c r="D812" s="101"/>
      <c r="E812" s="101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</row>
    <row r="813" spans="1:27" ht="12.5">
      <c r="A813" s="75"/>
      <c r="B813" s="75"/>
      <c r="C813" s="101"/>
      <c r="D813" s="101"/>
      <c r="E813" s="101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</row>
    <row r="814" spans="1:27" ht="12.5">
      <c r="A814" s="75"/>
      <c r="B814" s="75"/>
      <c r="C814" s="101"/>
      <c r="D814" s="101"/>
      <c r="E814" s="101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</row>
    <row r="815" spans="1:27" ht="12.5">
      <c r="A815" s="75"/>
      <c r="B815" s="75"/>
      <c r="C815" s="101"/>
      <c r="D815" s="101"/>
      <c r="E815" s="101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</row>
    <row r="816" spans="1:27" ht="12.5">
      <c r="A816" s="75"/>
      <c r="B816" s="75"/>
      <c r="C816" s="101"/>
      <c r="D816" s="101"/>
      <c r="E816" s="101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</row>
    <row r="817" spans="1:27" ht="12.5">
      <c r="A817" s="75"/>
      <c r="B817" s="75"/>
      <c r="C817" s="101"/>
      <c r="D817" s="101"/>
      <c r="E817" s="101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</row>
    <row r="818" spans="1:27" ht="12.5">
      <c r="A818" s="75"/>
      <c r="B818" s="75"/>
      <c r="C818" s="101"/>
      <c r="D818" s="101"/>
      <c r="E818" s="101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</row>
    <row r="819" spans="1:27" ht="12.5">
      <c r="A819" s="75"/>
      <c r="B819" s="75"/>
      <c r="C819" s="101"/>
      <c r="D819" s="101"/>
      <c r="E819" s="101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</row>
    <row r="820" spans="1:27" ht="12.5">
      <c r="A820" s="75"/>
      <c r="B820" s="75"/>
      <c r="C820" s="101"/>
      <c r="D820" s="101"/>
      <c r="E820" s="101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</row>
    <row r="821" spans="1:27" ht="12.5">
      <c r="A821" s="75"/>
      <c r="B821" s="75"/>
      <c r="C821" s="101"/>
      <c r="D821" s="101"/>
      <c r="E821" s="101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</row>
    <row r="822" spans="1:27" ht="12.5">
      <c r="A822" s="75"/>
      <c r="B822" s="75"/>
      <c r="C822" s="101"/>
      <c r="D822" s="101"/>
      <c r="E822" s="101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</row>
    <row r="823" spans="1:27" ht="12.5">
      <c r="A823" s="75"/>
      <c r="B823" s="75"/>
      <c r="C823" s="101"/>
      <c r="D823" s="101"/>
      <c r="E823" s="101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</row>
    <row r="824" spans="1:27" ht="12.5">
      <c r="A824" s="75"/>
      <c r="B824" s="75"/>
      <c r="C824" s="101"/>
      <c r="D824" s="101"/>
      <c r="E824" s="101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</row>
    <row r="825" spans="1:27" ht="12.5">
      <c r="A825" s="75"/>
      <c r="B825" s="75"/>
      <c r="C825" s="101"/>
      <c r="D825" s="101"/>
      <c r="E825" s="101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</row>
    <row r="826" spans="1:27" ht="12.5">
      <c r="A826" s="75"/>
      <c r="B826" s="75"/>
      <c r="C826" s="101"/>
      <c r="D826" s="101"/>
      <c r="E826" s="101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</row>
    <row r="827" spans="1:27" ht="12.5">
      <c r="A827" s="75"/>
      <c r="B827" s="75"/>
      <c r="C827" s="101"/>
      <c r="D827" s="101"/>
      <c r="E827" s="101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</row>
    <row r="828" spans="1:27" ht="12.5">
      <c r="A828" s="75"/>
      <c r="B828" s="75"/>
      <c r="C828" s="101"/>
      <c r="D828" s="101"/>
      <c r="E828" s="101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</row>
    <row r="829" spans="1:27" ht="12.5">
      <c r="A829" s="75"/>
      <c r="B829" s="75"/>
      <c r="C829" s="101"/>
      <c r="D829" s="101"/>
      <c r="E829" s="101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</row>
    <row r="830" spans="1:27" ht="12.5">
      <c r="A830" s="75"/>
      <c r="B830" s="75"/>
      <c r="C830" s="101"/>
      <c r="D830" s="101"/>
      <c r="E830" s="101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</row>
    <row r="831" spans="1:27" ht="12.5">
      <c r="A831" s="75"/>
      <c r="B831" s="75"/>
      <c r="C831" s="101"/>
      <c r="D831" s="101"/>
      <c r="E831" s="101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</row>
    <row r="832" spans="1:27" ht="12.5">
      <c r="A832" s="75"/>
      <c r="B832" s="75"/>
      <c r="C832" s="101"/>
      <c r="D832" s="101"/>
      <c r="E832" s="101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</row>
    <row r="833" spans="1:27" ht="12.5">
      <c r="A833" s="75"/>
      <c r="B833" s="75"/>
      <c r="C833" s="101"/>
      <c r="D833" s="101"/>
      <c r="E833" s="101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</row>
    <row r="834" spans="1:27" ht="12.5">
      <c r="A834" s="75"/>
      <c r="B834" s="75"/>
      <c r="C834" s="101"/>
      <c r="D834" s="101"/>
      <c r="E834" s="101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</row>
    <row r="835" spans="1:27" ht="12.5">
      <c r="A835" s="75"/>
      <c r="B835" s="75"/>
      <c r="C835" s="101"/>
      <c r="D835" s="101"/>
      <c r="E835" s="101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</row>
    <row r="836" spans="1:27" ht="12.5">
      <c r="A836" s="75"/>
      <c r="B836" s="75"/>
      <c r="C836" s="101"/>
      <c r="D836" s="101"/>
      <c r="E836" s="101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</row>
    <row r="837" spans="1:27" ht="12.5">
      <c r="A837" s="75"/>
      <c r="B837" s="75"/>
      <c r="C837" s="101"/>
      <c r="D837" s="101"/>
      <c r="E837" s="101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</row>
    <row r="838" spans="1:27" ht="12.5">
      <c r="A838" s="75"/>
      <c r="B838" s="75"/>
      <c r="C838" s="101"/>
      <c r="D838" s="101"/>
      <c r="E838" s="101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</row>
    <row r="839" spans="1:27" ht="12.5">
      <c r="A839" s="75"/>
      <c r="B839" s="75"/>
      <c r="C839" s="101"/>
      <c r="D839" s="101"/>
      <c r="E839" s="101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</row>
    <row r="840" spans="1:27" ht="12.5">
      <c r="A840" s="75"/>
      <c r="B840" s="75"/>
      <c r="C840" s="101"/>
      <c r="D840" s="101"/>
      <c r="E840" s="101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</row>
    <row r="841" spans="1:27" ht="12.5">
      <c r="A841" s="75"/>
      <c r="B841" s="75"/>
      <c r="C841" s="101"/>
      <c r="D841" s="101"/>
      <c r="E841" s="101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</row>
    <row r="842" spans="1:27" ht="12.5">
      <c r="A842" s="75"/>
      <c r="B842" s="75"/>
      <c r="C842" s="101"/>
      <c r="D842" s="101"/>
      <c r="E842" s="101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</row>
    <row r="843" spans="1:27" ht="12.5">
      <c r="A843" s="75"/>
      <c r="B843" s="75"/>
      <c r="C843" s="101"/>
      <c r="D843" s="101"/>
      <c r="E843" s="101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</row>
    <row r="844" spans="1:27" ht="12.5">
      <c r="A844" s="75"/>
      <c r="B844" s="75"/>
      <c r="C844" s="101"/>
      <c r="D844" s="101"/>
      <c r="E844" s="101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</row>
    <row r="845" spans="1:27" ht="12.5">
      <c r="A845" s="75"/>
      <c r="B845" s="75"/>
      <c r="C845" s="101"/>
      <c r="D845" s="101"/>
      <c r="E845" s="101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</row>
    <row r="846" spans="1:27" ht="12.5">
      <c r="A846" s="75"/>
      <c r="B846" s="75"/>
      <c r="C846" s="101"/>
      <c r="D846" s="101"/>
      <c r="E846" s="101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</row>
    <row r="847" spans="1:27" ht="12.5">
      <c r="A847" s="75"/>
      <c r="B847" s="75"/>
      <c r="C847" s="101"/>
      <c r="D847" s="101"/>
      <c r="E847" s="101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</row>
    <row r="848" spans="1:27" ht="12.5">
      <c r="A848" s="75"/>
      <c r="B848" s="75"/>
      <c r="C848" s="101"/>
      <c r="D848" s="101"/>
      <c r="E848" s="101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</row>
    <row r="849" spans="1:27" ht="12.5">
      <c r="A849" s="75"/>
      <c r="B849" s="75"/>
      <c r="C849" s="101"/>
      <c r="D849" s="101"/>
      <c r="E849" s="101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</row>
    <row r="850" spans="1:27" ht="12.5">
      <c r="A850" s="75"/>
      <c r="B850" s="75"/>
      <c r="C850" s="101"/>
      <c r="D850" s="101"/>
      <c r="E850" s="101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</row>
    <row r="851" spans="1:27" ht="12.5">
      <c r="A851" s="75"/>
      <c r="B851" s="75"/>
      <c r="C851" s="101"/>
      <c r="D851" s="101"/>
      <c r="E851" s="101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</row>
    <row r="852" spans="1:27" ht="12.5">
      <c r="A852" s="75"/>
      <c r="B852" s="75"/>
      <c r="C852" s="101"/>
      <c r="D852" s="101"/>
      <c r="E852" s="101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</row>
    <row r="853" spans="1:27" ht="12.5">
      <c r="A853" s="75"/>
      <c r="B853" s="75"/>
      <c r="C853" s="101"/>
      <c r="D853" s="101"/>
      <c r="E853" s="101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</row>
    <row r="854" spans="1:27" ht="12.5">
      <c r="A854" s="75"/>
      <c r="B854" s="75"/>
      <c r="C854" s="101"/>
      <c r="D854" s="101"/>
      <c r="E854" s="101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</row>
    <row r="855" spans="1:27" ht="12.5">
      <c r="A855" s="75"/>
      <c r="B855" s="75"/>
      <c r="C855" s="101"/>
      <c r="D855" s="101"/>
      <c r="E855" s="101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</row>
    <row r="856" spans="1:27" ht="12.5">
      <c r="A856" s="75"/>
      <c r="B856" s="75"/>
      <c r="C856" s="101"/>
      <c r="D856" s="101"/>
      <c r="E856" s="101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</row>
    <row r="857" spans="1:27" ht="12.5">
      <c r="A857" s="75"/>
      <c r="B857" s="75"/>
      <c r="C857" s="101"/>
      <c r="D857" s="101"/>
      <c r="E857" s="101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</row>
    <row r="858" spans="1:27" ht="12.5">
      <c r="A858" s="75"/>
      <c r="B858" s="75"/>
      <c r="C858" s="101"/>
      <c r="D858" s="101"/>
      <c r="E858" s="101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</row>
    <row r="859" spans="1:27" ht="12.5">
      <c r="A859" s="75"/>
      <c r="B859" s="75"/>
      <c r="C859" s="101"/>
      <c r="D859" s="101"/>
      <c r="E859" s="101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</row>
    <row r="860" spans="1:27" ht="12.5">
      <c r="A860" s="75"/>
      <c r="B860" s="75"/>
      <c r="C860" s="101"/>
      <c r="D860" s="101"/>
      <c r="E860" s="101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</row>
    <row r="861" spans="1:27" ht="12.5">
      <c r="A861" s="75"/>
      <c r="B861" s="75"/>
      <c r="C861" s="101"/>
      <c r="D861" s="101"/>
      <c r="E861" s="101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</row>
    <row r="862" spans="1:27" ht="12.5">
      <c r="A862" s="75"/>
      <c r="B862" s="75"/>
      <c r="C862" s="101"/>
      <c r="D862" s="101"/>
      <c r="E862" s="101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</row>
    <row r="863" spans="1:27" ht="12.5">
      <c r="A863" s="75"/>
      <c r="B863" s="75"/>
      <c r="C863" s="101"/>
      <c r="D863" s="101"/>
      <c r="E863" s="101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</row>
    <row r="864" spans="1:27" ht="12.5">
      <c r="A864" s="75"/>
      <c r="B864" s="75"/>
      <c r="C864" s="101"/>
      <c r="D864" s="101"/>
      <c r="E864" s="101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</row>
    <row r="865" spans="1:27" ht="12.5">
      <c r="A865" s="75"/>
      <c r="B865" s="75"/>
      <c r="C865" s="101"/>
      <c r="D865" s="101"/>
      <c r="E865" s="101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</row>
    <row r="866" spans="1:27" ht="12.5">
      <c r="A866" s="75"/>
      <c r="B866" s="75"/>
      <c r="C866" s="101"/>
      <c r="D866" s="101"/>
      <c r="E866" s="101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</row>
    <row r="867" spans="1:27" ht="12.5">
      <c r="A867" s="75"/>
      <c r="B867" s="75"/>
      <c r="C867" s="101"/>
      <c r="D867" s="101"/>
      <c r="E867" s="101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</row>
    <row r="868" spans="1:27" ht="12.5">
      <c r="A868" s="75"/>
      <c r="B868" s="75"/>
      <c r="C868" s="101"/>
      <c r="D868" s="101"/>
      <c r="E868" s="101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</row>
    <row r="869" spans="1:27" ht="12.5">
      <c r="A869" s="75"/>
      <c r="B869" s="75"/>
      <c r="C869" s="101"/>
      <c r="D869" s="101"/>
      <c r="E869" s="101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</row>
    <row r="870" spans="1:27" ht="12.5">
      <c r="A870" s="75"/>
      <c r="B870" s="75"/>
      <c r="C870" s="101"/>
      <c r="D870" s="101"/>
      <c r="E870" s="101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</row>
    <row r="871" spans="1:27" ht="12.5">
      <c r="A871" s="75"/>
      <c r="B871" s="75"/>
      <c r="C871" s="101"/>
      <c r="D871" s="101"/>
      <c r="E871" s="101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</row>
    <row r="872" spans="1:27" ht="12.5">
      <c r="A872" s="75"/>
      <c r="B872" s="75"/>
      <c r="C872" s="101"/>
      <c r="D872" s="101"/>
      <c r="E872" s="101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</row>
    <row r="873" spans="1:27" ht="12.5">
      <c r="A873" s="75"/>
      <c r="B873" s="75"/>
      <c r="C873" s="101"/>
      <c r="D873" s="101"/>
      <c r="E873" s="101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</row>
    <row r="874" spans="1:27" ht="12.5">
      <c r="A874" s="75"/>
      <c r="B874" s="75"/>
      <c r="C874" s="101"/>
      <c r="D874" s="101"/>
      <c r="E874" s="101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</row>
    <row r="875" spans="1:27" ht="12.5">
      <c r="A875" s="75"/>
      <c r="B875" s="75"/>
      <c r="C875" s="101"/>
      <c r="D875" s="101"/>
      <c r="E875" s="101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</row>
    <row r="876" spans="1:27" ht="12.5">
      <c r="A876" s="75"/>
      <c r="B876" s="75"/>
      <c r="C876" s="101"/>
      <c r="D876" s="101"/>
      <c r="E876" s="101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</row>
    <row r="877" spans="1:27" ht="12.5">
      <c r="A877" s="75"/>
      <c r="B877" s="75"/>
      <c r="C877" s="101"/>
      <c r="D877" s="101"/>
      <c r="E877" s="101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</row>
    <row r="878" spans="1:27" ht="12.5">
      <c r="A878" s="75"/>
      <c r="B878" s="75"/>
      <c r="C878" s="101"/>
      <c r="D878" s="101"/>
      <c r="E878" s="101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</row>
    <row r="879" spans="1:27" ht="12.5">
      <c r="A879" s="75"/>
      <c r="B879" s="75"/>
      <c r="C879" s="101"/>
      <c r="D879" s="101"/>
      <c r="E879" s="101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</row>
    <row r="880" spans="1:27" ht="12.5">
      <c r="A880" s="75"/>
      <c r="B880" s="75"/>
      <c r="C880" s="101"/>
      <c r="D880" s="101"/>
      <c r="E880" s="101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</row>
    <row r="881" spans="1:27" ht="12.5">
      <c r="A881" s="75"/>
      <c r="B881" s="75"/>
      <c r="C881" s="101"/>
      <c r="D881" s="101"/>
      <c r="E881" s="101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</row>
    <row r="882" spans="1:27" ht="12.5">
      <c r="A882" s="75"/>
      <c r="B882" s="75"/>
      <c r="C882" s="101"/>
      <c r="D882" s="101"/>
      <c r="E882" s="101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</row>
    <row r="883" spans="1:27" ht="12.5">
      <c r="A883" s="75"/>
      <c r="B883" s="75"/>
      <c r="C883" s="101"/>
      <c r="D883" s="101"/>
      <c r="E883" s="101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</row>
    <row r="884" spans="1:27" ht="12.5">
      <c r="A884" s="75"/>
      <c r="B884" s="75"/>
      <c r="C884" s="101"/>
      <c r="D884" s="101"/>
      <c r="E884" s="101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</row>
    <row r="885" spans="1:27" ht="12.5">
      <c r="A885" s="75"/>
      <c r="B885" s="75"/>
      <c r="C885" s="101"/>
      <c r="D885" s="101"/>
      <c r="E885" s="101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</row>
    <row r="886" spans="1:27" ht="12.5">
      <c r="A886" s="75"/>
      <c r="B886" s="75"/>
      <c r="C886" s="101"/>
      <c r="D886" s="101"/>
      <c r="E886" s="101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</row>
    <row r="887" spans="1:27" ht="12.5">
      <c r="A887" s="75"/>
      <c r="B887" s="75"/>
      <c r="C887" s="101"/>
      <c r="D887" s="101"/>
      <c r="E887" s="101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</row>
    <row r="888" spans="1:27" ht="12.5">
      <c r="A888" s="75"/>
      <c r="B888" s="75"/>
      <c r="C888" s="101"/>
      <c r="D888" s="101"/>
      <c r="E888" s="101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</row>
    <row r="889" spans="1:27" ht="12.5">
      <c r="A889" s="75"/>
      <c r="B889" s="75"/>
      <c r="C889" s="101"/>
      <c r="D889" s="101"/>
      <c r="E889" s="101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</row>
    <row r="890" spans="1:27" ht="12.5">
      <c r="A890" s="75"/>
      <c r="B890" s="75"/>
      <c r="C890" s="101"/>
      <c r="D890" s="101"/>
      <c r="E890" s="101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</row>
    <row r="891" spans="1:27" ht="12.5">
      <c r="A891" s="75"/>
      <c r="B891" s="75"/>
      <c r="C891" s="101"/>
      <c r="D891" s="101"/>
      <c r="E891" s="101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</row>
    <row r="892" spans="1:27" ht="12.5">
      <c r="A892" s="75"/>
      <c r="B892" s="75"/>
      <c r="C892" s="101"/>
      <c r="D892" s="101"/>
      <c r="E892" s="101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</row>
    <row r="893" spans="1:27" ht="12.5">
      <c r="A893" s="75"/>
      <c r="B893" s="75"/>
      <c r="C893" s="101"/>
      <c r="D893" s="101"/>
      <c r="E893" s="101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</row>
    <row r="894" spans="1:27" ht="12.5">
      <c r="A894" s="75"/>
      <c r="B894" s="75"/>
      <c r="C894" s="101"/>
      <c r="D894" s="101"/>
      <c r="E894" s="101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</row>
    <row r="895" spans="1:27" ht="12.5">
      <c r="A895" s="75"/>
      <c r="B895" s="75"/>
      <c r="C895" s="101"/>
      <c r="D895" s="101"/>
      <c r="E895" s="101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</row>
    <row r="896" spans="1:27" ht="12.5">
      <c r="A896" s="75"/>
      <c r="B896" s="75"/>
      <c r="C896" s="101"/>
      <c r="D896" s="101"/>
      <c r="E896" s="101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</row>
    <row r="897" spans="1:27" ht="12.5">
      <c r="A897" s="75"/>
      <c r="B897" s="75"/>
      <c r="C897" s="101"/>
      <c r="D897" s="101"/>
      <c r="E897" s="101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</row>
    <row r="898" spans="1:27" ht="12.5">
      <c r="A898" s="75"/>
      <c r="B898" s="75"/>
      <c r="C898" s="101"/>
      <c r="D898" s="101"/>
      <c r="E898" s="101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</row>
    <row r="899" spans="1:27" ht="12.5">
      <c r="A899" s="75"/>
      <c r="B899" s="75"/>
      <c r="C899" s="101"/>
      <c r="D899" s="101"/>
      <c r="E899" s="101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</row>
    <row r="900" spans="1:27" ht="12.5">
      <c r="A900" s="75"/>
      <c r="B900" s="75"/>
      <c r="C900" s="101"/>
      <c r="D900" s="101"/>
      <c r="E900" s="101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</row>
    <row r="901" spans="1:27" ht="12.5">
      <c r="A901" s="75"/>
      <c r="B901" s="75"/>
      <c r="C901" s="101"/>
      <c r="D901" s="101"/>
      <c r="E901" s="101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</row>
    <row r="902" spans="1:27" ht="12.5">
      <c r="A902" s="75"/>
      <c r="B902" s="75"/>
      <c r="C902" s="101"/>
      <c r="D902" s="101"/>
      <c r="E902" s="101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</row>
    <row r="903" spans="1:27" ht="12.5">
      <c r="A903" s="75"/>
      <c r="B903" s="75"/>
      <c r="C903" s="101"/>
      <c r="D903" s="101"/>
      <c r="E903" s="101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</row>
    <row r="904" spans="1:27" ht="12.5">
      <c r="A904" s="75"/>
      <c r="B904" s="75"/>
      <c r="C904" s="101"/>
      <c r="D904" s="101"/>
      <c r="E904" s="101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</row>
    <row r="905" spans="1:27" ht="12.5">
      <c r="A905" s="75"/>
      <c r="B905" s="75"/>
      <c r="C905" s="101"/>
      <c r="D905" s="101"/>
      <c r="E905" s="101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</row>
    <row r="906" spans="1:27" ht="12.5">
      <c r="A906" s="75"/>
      <c r="B906" s="75"/>
      <c r="C906" s="101"/>
      <c r="D906" s="101"/>
      <c r="E906" s="101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</row>
    <row r="907" spans="1:27" ht="12.5">
      <c r="A907" s="75"/>
      <c r="B907" s="75"/>
      <c r="C907" s="101"/>
      <c r="D907" s="101"/>
      <c r="E907" s="101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</row>
    <row r="908" spans="1:27" ht="12.5">
      <c r="A908" s="75"/>
      <c r="B908" s="75"/>
      <c r="C908" s="101"/>
      <c r="D908" s="101"/>
      <c r="E908" s="101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</row>
    <row r="909" spans="1:27" ht="12.5">
      <c r="A909" s="75"/>
      <c r="B909" s="75"/>
      <c r="C909" s="101"/>
      <c r="D909" s="101"/>
      <c r="E909" s="101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</row>
    <row r="910" spans="1:27" ht="12.5">
      <c r="A910" s="75"/>
      <c r="B910" s="75"/>
      <c r="C910" s="101"/>
      <c r="D910" s="101"/>
      <c r="E910" s="101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</row>
    <row r="911" spans="1:27" ht="12.5">
      <c r="A911" s="75"/>
      <c r="B911" s="75"/>
      <c r="C911" s="101"/>
      <c r="D911" s="101"/>
      <c r="E911" s="101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</row>
    <row r="912" spans="1:27" ht="12.5">
      <c r="A912" s="75"/>
      <c r="B912" s="75"/>
      <c r="C912" s="101"/>
      <c r="D912" s="101"/>
      <c r="E912" s="101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</row>
    <row r="913" spans="1:27" ht="12.5">
      <c r="A913" s="75"/>
      <c r="B913" s="75"/>
      <c r="C913" s="101"/>
      <c r="D913" s="101"/>
      <c r="E913" s="101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</row>
    <row r="914" spans="1:27" ht="12.5">
      <c r="A914" s="75"/>
      <c r="B914" s="75"/>
      <c r="C914" s="101"/>
      <c r="D914" s="101"/>
      <c r="E914" s="101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</row>
    <row r="915" spans="1:27" ht="12.5">
      <c r="A915" s="75"/>
      <c r="B915" s="75"/>
      <c r="C915" s="101"/>
      <c r="D915" s="101"/>
      <c r="E915" s="101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</row>
    <row r="916" spans="1:27" ht="12.5">
      <c r="A916" s="75"/>
      <c r="B916" s="75"/>
      <c r="C916" s="101"/>
      <c r="D916" s="101"/>
      <c r="E916" s="101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</row>
    <row r="917" spans="1:27" ht="12.5">
      <c r="A917" s="75"/>
      <c r="B917" s="75"/>
      <c r="C917" s="101"/>
      <c r="D917" s="101"/>
      <c r="E917" s="101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</row>
    <row r="918" spans="1:27" ht="12.5">
      <c r="A918" s="75"/>
      <c r="B918" s="75"/>
      <c r="C918" s="101"/>
      <c r="D918" s="101"/>
      <c r="E918" s="101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</row>
    <row r="919" spans="1:27" ht="12.5">
      <c r="A919" s="75"/>
      <c r="B919" s="75"/>
      <c r="C919" s="101"/>
      <c r="D919" s="101"/>
      <c r="E919" s="101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</row>
    <row r="920" spans="1:27" ht="12.5">
      <c r="A920" s="75"/>
      <c r="B920" s="75"/>
      <c r="C920" s="101"/>
      <c r="D920" s="101"/>
      <c r="E920" s="101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</row>
    <row r="921" spans="1:27" ht="12.5">
      <c r="A921" s="75"/>
      <c r="B921" s="75"/>
      <c r="C921" s="101"/>
      <c r="D921" s="101"/>
      <c r="E921" s="101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</row>
    <row r="922" spans="1:27" ht="12.5">
      <c r="A922" s="75"/>
      <c r="B922" s="75"/>
      <c r="C922" s="101"/>
      <c r="D922" s="101"/>
      <c r="E922" s="101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</row>
    <row r="923" spans="1:27" ht="12.5">
      <c r="A923" s="75"/>
      <c r="B923" s="75"/>
      <c r="C923" s="101"/>
      <c r="D923" s="101"/>
      <c r="E923" s="101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</row>
    <row r="924" spans="1:27" ht="12.5">
      <c r="A924" s="75"/>
      <c r="B924" s="75"/>
      <c r="C924" s="101"/>
      <c r="D924" s="101"/>
      <c r="E924" s="101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</row>
    <row r="925" spans="1:27" ht="12.5">
      <c r="A925" s="75"/>
      <c r="B925" s="75"/>
      <c r="C925" s="101"/>
      <c r="D925" s="101"/>
      <c r="E925" s="101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</row>
    <row r="926" spans="1:27" ht="12.5">
      <c r="A926" s="75"/>
      <c r="B926" s="75"/>
      <c r="C926" s="101"/>
      <c r="D926" s="101"/>
      <c r="E926" s="101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</row>
    <row r="927" spans="1:27" ht="12.5">
      <c r="A927" s="75"/>
      <c r="B927" s="75"/>
      <c r="C927" s="101"/>
      <c r="D927" s="101"/>
      <c r="E927" s="101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</row>
    <row r="928" spans="1:27" ht="12.5">
      <c r="A928" s="75"/>
      <c r="B928" s="75"/>
      <c r="C928" s="101"/>
      <c r="D928" s="101"/>
      <c r="E928" s="101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</row>
    <row r="929" spans="1:27" ht="12.5">
      <c r="A929" s="75"/>
      <c r="B929" s="75"/>
      <c r="C929" s="101"/>
      <c r="D929" s="101"/>
      <c r="E929" s="101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</row>
    <row r="930" spans="1:27" ht="12.5">
      <c r="A930" s="75"/>
      <c r="B930" s="75"/>
      <c r="C930" s="101"/>
      <c r="D930" s="101"/>
      <c r="E930" s="101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</row>
    <row r="931" spans="1:27" ht="12.5">
      <c r="A931" s="75"/>
      <c r="B931" s="75"/>
      <c r="C931" s="101"/>
      <c r="D931" s="101"/>
      <c r="E931" s="101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</row>
    <row r="932" spans="1:27" ht="12.5">
      <c r="A932" s="75"/>
      <c r="B932" s="75"/>
      <c r="C932" s="101"/>
      <c r="D932" s="101"/>
      <c r="E932" s="101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</row>
    <row r="933" spans="1:27" ht="12.5">
      <c r="A933" s="75"/>
      <c r="B933" s="75"/>
      <c r="C933" s="101"/>
      <c r="D933" s="101"/>
      <c r="E933" s="101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</row>
    <row r="934" spans="1:27" ht="12.5">
      <c r="A934" s="75"/>
      <c r="B934" s="75"/>
      <c r="C934" s="101"/>
      <c r="D934" s="101"/>
      <c r="E934" s="101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</row>
    <row r="935" spans="1:27" ht="12.5">
      <c r="A935" s="75"/>
      <c r="B935" s="75"/>
      <c r="C935" s="101"/>
      <c r="D935" s="101"/>
      <c r="E935" s="101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</row>
    <row r="936" spans="1:27" ht="12.5">
      <c r="A936" s="75"/>
      <c r="B936" s="75"/>
      <c r="C936" s="101"/>
      <c r="D936" s="101"/>
      <c r="E936" s="101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</row>
    <row r="937" spans="1:27" ht="12.5">
      <c r="A937" s="75"/>
      <c r="B937" s="75"/>
      <c r="C937" s="101"/>
      <c r="D937" s="101"/>
      <c r="E937" s="101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</row>
    <row r="938" spans="1:27" ht="12.5">
      <c r="A938" s="75"/>
      <c r="B938" s="75"/>
      <c r="C938" s="101"/>
      <c r="D938" s="101"/>
      <c r="E938" s="101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</row>
    <row r="939" spans="1:27" ht="12.5">
      <c r="A939" s="75"/>
      <c r="B939" s="75"/>
      <c r="C939" s="101"/>
      <c r="D939" s="101"/>
      <c r="E939" s="101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</row>
    <row r="940" spans="1:27" ht="12.5">
      <c r="A940" s="75"/>
      <c r="B940" s="75"/>
      <c r="C940" s="101"/>
      <c r="D940" s="101"/>
      <c r="E940" s="101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</row>
    <row r="941" spans="1:27" ht="12.5">
      <c r="A941" s="75"/>
      <c r="B941" s="75"/>
      <c r="C941" s="101"/>
      <c r="D941" s="101"/>
      <c r="E941" s="101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</row>
    <row r="942" spans="1:27" ht="12.5">
      <c r="A942" s="75"/>
      <c r="B942" s="75"/>
      <c r="C942" s="101"/>
      <c r="D942" s="101"/>
      <c r="E942" s="101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</row>
    <row r="943" spans="1:27" ht="12.5">
      <c r="A943" s="75"/>
      <c r="B943" s="75"/>
      <c r="C943" s="101"/>
      <c r="D943" s="101"/>
      <c r="E943" s="101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</row>
    <row r="944" spans="1:27" ht="12.5">
      <c r="A944" s="75"/>
      <c r="B944" s="75"/>
      <c r="C944" s="101"/>
      <c r="D944" s="101"/>
      <c r="E944" s="101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</row>
    <row r="945" spans="1:27" ht="12.5">
      <c r="A945" s="75"/>
      <c r="B945" s="75"/>
      <c r="C945" s="101"/>
      <c r="D945" s="101"/>
      <c r="E945" s="101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</row>
    <row r="946" spans="1:27" ht="12.5">
      <c r="A946" s="75"/>
      <c r="B946" s="75"/>
      <c r="C946" s="101"/>
      <c r="D946" s="101"/>
      <c r="E946" s="101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</row>
    <row r="947" spans="1:27" ht="12.5">
      <c r="A947" s="75"/>
      <c r="B947" s="75"/>
      <c r="C947" s="101"/>
      <c r="D947" s="101"/>
      <c r="E947" s="101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</row>
    <row r="948" spans="1:27" ht="12.5">
      <c r="A948" s="75"/>
      <c r="B948" s="75"/>
      <c r="C948" s="101"/>
      <c r="D948" s="101"/>
      <c r="E948" s="101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</row>
    <row r="949" spans="1:27" ht="12.5">
      <c r="A949" s="75"/>
      <c r="B949" s="75"/>
      <c r="C949" s="101"/>
      <c r="D949" s="101"/>
      <c r="E949" s="101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</row>
    <row r="950" spans="1:27" ht="12.5">
      <c r="A950" s="75"/>
      <c r="B950" s="75"/>
      <c r="C950" s="101"/>
      <c r="D950" s="101"/>
      <c r="E950" s="101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</row>
    <row r="951" spans="1:27" ht="12.5">
      <c r="A951" s="75"/>
      <c r="B951" s="75"/>
      <c r="C951" s="101"/>
      <c r="D951" s="101"/>
      <c r="E951" s="101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</row>
    <row r="952" spans="1:27" ht="12.5">
      <c r="A952" s="75"/>
      <c r="B952" s="75"/>
      <c r="C952" s="101"/>
      <c r="D952" s="101"/>
      <c r="E952" s="101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</row>
    <row r="953" spans="1:27" ht="12.5">
      <c r="A953" s="75"/>
      <c r="B953" s="75"/>
      <c r="C953" s="101"/>
      <c r="D953" s="101"/>
      <c r="E953" s="101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</row>
    <row r="954" spans="1:27" ht="12.5">
      <c r="A954" s="75"/>
      <c r="B954" s="75"/>
      <c r="C954" s="101"/>
      <c r="D954" s="101"/>
      <c r="E954" s="101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</row>
    <row r="955" spans="1:27" ht="12.5">
      <c r="A955" s="75"/>
      <c r="B955" s="75"/>
      <c r="C955" s="101"/>
      <c r="D955" s="101"/>
      <c r="E955" s="101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</row>
    <row r="956" spans="1:27" ht="12.5">
      <c r="A956" s="75"/>
      <c r="B956" s="75"/>
      <c r="C956" s="101"/>
      <c r="D956" s="101"/>
      <c r="E956" s="101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</row>
    <row r="957" spans="1:27" ht="12.5">
      <c r="A957" s="75"/>
      <c r="B957" s="75"/>
      <c r="C957" s="101"/>
      <c r="D957" s="101"/>
      <c r="E957" s="101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</row>
    <row r="958" spans="1:27" ht="12.5">
      <c r="A958" s="75"/>
      <c r="B958" s="75"/>
      <c r="C958" s="101"/>
      <c r="D958" s="101"/>
      <c r="E958" s="101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</row>
    <row r="959" spans="1:27" ht="12.5">
      <c r="A959" s="75"/>
      <c r="B959" s="75"/>
      <c r="C959" s="101"/>
      <c r="D959" s="101"/>
      <c r="E959" s="101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</row>
    <row r="960" spans="1:27" ht="12.5">
      <c r="A960" s="75"/>
      <c r="B960" s="75"/>
      <c r="C960" s="101"/>
      <c r="D960" s="101"/>
      <c r="E960" s="101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</row>
    <row r="961" spans="1:27" ht="12.5">
      <c r="A961" s="75"/>
      <c r="B961" s="75"/>
      <c r="C961" s="101"/>
      <c r="D961" s="101"/>
      <c r="E961" s="101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</row>
    <row r="962" spans="1:27" ht="12.5">
      <c r="A962" s="75"/>
      <c r="B962" s="75"/>
      <c r="C962" s="101"/>
      <c r="D962" s="101"/>
      <c r="E962" s="101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</row>
    <row r="963" spans="1:27" ht="12.5">
      <c r="A963" s="75"/>
      <c r="B963" s="75"/>
      <c r="C963" s="101"/>
      <c r="D963" s="101"/>
      <c r="E963" s="101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</row>
    <row r="964" spans="1:27" ht="12.5">
      <c r="A964" s="75"/>
      <c r="B964" s="75"/>
      <c r="C964" s="101"/>
      <c r="D964" s="101"/>
      <c r="E964" s="101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</row>
    <row r="965" spans="1:27" ht="12.5">
      <c r="A965" s="75"/>
      <c r="B965" s="75"/>
      <c r="C965" s="101"/>
      <c r="D965" s="101"/>
      <c r="E965" s="101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</row>
    <row r="966" spans="1:27" ht="12.5">
      <c r="A966" s="75"/>
      <c r="B966" s="75"/>
      <c r="C966" s="101"/>
      <c r="D966" s="101"/>
      <c r="E966" s="101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</row>
    <row r="967" spans="1:27" ht="12.5">
      <c r="A967" s="75"/>
      <c r="B967" s="75"/>
      <c r="C967" s="101"/>
      <c r="D967" s="101"/>
      <c r="E967" s="101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</row>
    <row r="968" spans="1:27" ht="12.5">
      <c r="A968" s="75"/>
      <c r="B968" s="75"/>
      <c r="C968" s="101"/>
      <c r="D968" s="101"/>
      <c r="E968" s="101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</row>
    <row r="969" spans="1:27" ht="12.5">
      <c r="A969" s="75"/>
      <c r="B969" s="75"/>
      <c r="C969" s="101"/>
      <c r="D969" s="101"/>
      <c r="E969" s="101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</row>
    <row r="970" spans="1:27" ht="12.5">
      <c r="A970" s="75"/>
      <c r="B970" s="75"/>
      <c r="C970" s="101"/>
      <c r="D970" s="101"/>
      <c r="E970" s="101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</row>
    <row r="971" spans="1:27" ht="12.5">
      <c r="A971" s="75"/>
      <c r="B971" s="75"/>
      <c r="C971" s="101"/>
      <c r="D971" s="101"/>
      <c r="E971" s="101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</row>
    <row r="972" spans="1:27" ht="12.5">
      <c r="A972" s="75"/>
      <c r="B972" s="75"/>
      <c r="C972" s="101"/>
      <c r="D972" s="101"/>
      <c r="E972" s="101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</row>
    <row r="973" spans="1:27" ht="12.5">
      <c r="A973" s="75"/>
      <c r="B973" s="75"/>
      <c r="C973" s="101"/>
      <c r="D973" s="101"/>
      <c r="E973" s="101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</row>
    <row r="974" spans="1:27" ht="12.5">
      <c r="A974" s="75"/>
      <c r="B974" s="75"/>
      <c r="C974" s="101"/>
      <c r="D974" s="101"/>
      <c r="E974" s="101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</row>
    <row r="975" spans="1:27" ht="12.5">
      <c r="A975" s="75"/>
      <c r="B975" s="75"/>
      <c r="C975" s="101"/>
      <c r="D975" s="101"/>
      <c r="E975" s="101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</row>
    <row r="976" spans="1:27" ht="12.5">
      <c r="A976" s="75"/>
      <c r="B976" s="75"/>
      <c r="C976" s="101"/>
      <c r="D976" s="101"/>
      <c r="E976" s="101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</row>
    <row r="977" spans="1:27" ht="12.5">
      <c r="A977" s="75"/>
      <c r="B977" s="75"/>
      <c r="C977" s="101"/>
      <c r="D977" s="101"/>
      <c r="E977" s="101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</row>
    <row r="978" spans="1:27" ht="12.5">
      <c r="A978" s="75"/>
      <c r="B978" s="75"/>
      <c r="C978" s="101"/>
      <c r="D978" s="101"/>
      <c r="E978" s="101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</row>
    <row r="979" spans="1:27" ht="12.5">
      <c r="A979" s="75"/>
      <c r="B979" s="75"/>
      <c r="C979" s="101"/>
      <c r="D979" s="101"/>
      <c r="E979" s="101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</row>
    <row r="980" spans="1:27" ht="12.5">
      <c r="A980" s="75"/>
      <c r="B980" s="75"/>
      <c r="C980" s="101"/>
      <c r="D980" s="101"/>
      <c r="E980" s="101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</row>
    <row r="981" spans="1:27" ht="12.5">
      <c r="A981" s="75"/>
      <c r="B981" s="75"/>
      <c r="C981" s="101"/>
      <c r="D981" s="101"/>
      <c r="E981" s="101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</row>
    <row r="982" spans="1:27" ht="12.5">
      <c r="A982" s="75"/>
      <c r="B982" s="75"/>
      <c r="C982" s="101"/>
      <c r="D982" s="101"/>
      <c r="E982" s="101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</row>
    <row r="983" spans="1:27" ht="12.5">
      <c r="A983" s="75"/>
      <c r="B983" s="75"/>
      <c r="C983" s="101"/>
      <c r="D983" s="101"/>
      <c r="E983" s="101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</row>
    <row r="984" spans="1:27" ht="12.5">
      <c r="A984" s="75"/>
      <c r="B984" s="75"/>
      <c r="C984" s="101"/>
      <c r="D984" s="101"/>
      <c r="E984" s="101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</row>
    <row r="985" spans="1:27" ht="12.5">
      <c r="A985" s="75"/>
      <c r="B985" s="75"/>
      <c r="C985" s="101"/>
      <c r="D985" s="101"/>
      <c r="E985" s="101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</row>
    <row r="986" spans="1:27" ht="12.5">
      <c r="A986" s="75"/>
      <c r="B986" s="75"/>
      <c r="C986" s="101"/>
      <c r="D986" s="101"/>
      <c r="E986" s="101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</row>
    <row r="987" spans="1:27" ht="12.5">
      <c r="A987" s="75"/>
      <c r="B987" s="75"/>
      <c r="C987" s="101"/>
      <c r="D987" s="101"/>
      <c r="E987" s="101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</row>
    <row r="988" spans="1:27" ht="12.5">
      <c r="A988" s="75"/>
      <c r="B988" s="75"/>
      <c r="C988" s="101"/>
      <c r="D988" s="101"/>
      <c r="E988" s="101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</row>
    <row r="989" spans="1:27" ht="12.5">
      <c r="A989" s="75"/>
      <c r="B989" s="75"/>
      <c r="C989" s="101"/>
      <c r="D989" s="101"/>
      <c r="E989" s="101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</row>
    <row r="990" spans="1:27" ht="12.5">
      <c r="A990" s="75"/>
      <c r="B990" s="75"/>
      <c r="C990" s="101"/>
      <c r="D990" s="101"/>
      <c r="E990" s="101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</row>
    <row r="991" spans="1:27" ht="12.5">
      <c r="A991" s="75"/>
      <c r="B991" s="75"/>
      <c r="C991" s="101"/>
      <c r="D991" s="101"/>
      <c r="E991" s="101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</row>
    <row r="992" spans="1:27" ht="12.5">
      <c r="A992" s="75"/>
      <c r="B992" s="75"/>
      <c r="C992" s="101"/>
      <c r="D992" s="101"/>
      <c r="E992" s="101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</row>
    <row r="993" spans="1:27" ht="12.5">
      <c r="A993" s="75"/>
      <c r="B993" s="75"/>
      <c r="C993" s="101"/>
      <c r="D993" s="101"/>
      <c r="E993" s="101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</row>
    <row r="994" spans="1:27" ht="12.5">
      <c r="A994" s="75"/>
      <c r="B994" s="75"/>
      <c r="C994" s="101"/>
      <c r="D994" s="101"/>
      <c r="E994" s="101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</row>
    <row r="995" spans="1:27" ht="12.5">
      <c r="A995" s="75"/>
      <c r="B995" s="75"/>
      <c r="C995" s="101"/>
      <c r="D995" s="101"/>
      <c r="E995" s="101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</row>
    <row r="996" spans="1:27" ht="12.5">
      <c r="A996" s="75"/>
      <c r="B996" s="75"/>
      <c r="C996" s="101"/>
      <c r="D996" s="101"/>
      <c r="E996" s="101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</row>
    <row r="997" spans="1:27" ht="12.5">
      <c r="A997" s="75"/>
      <c r="B997" s="75"/>
      <c r="C997" s="101"/>
      <c r="D997" s="101"/>
      <c r="E997" s="101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</row>
    <row r="998" spans="1:27" ht="12.5">
      <c r="A998" s="75"/>
      <c r="B998" s="75"/>
      <c r="C998" s="101"/>
      <c r="D998" s="101"/>
      <c r="E998" s="101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</row>
    <row r="999" spans="1:27" ht="12.5">
      <c r="A999" s="75"/>
      <c r="B999" s="75"/>
      <c r="C999" s="101"/>
      <c r="D999" s="101"/>
      <c r="E999" s="101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</row>
    <row r="1000" spans="1:27" ht="12.5">
      <c r="A1000" s="75"/>
      <c r="B1000" s="75"/>
      <c r="C1000" s="101"/>
      <c r="D1000" s="101"/>
      <c r="E1000" s="101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</row>
    <row r="1001" spans="1:27" ht="12.5">
      <c r="A1001" s="75"/>
      <c r="B1001" s="75"/>
      <c r="C1001" s="101"/>
      <c r="D1001" s="101"/>
      <c r="E1001" s="101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  <c r="Q1001" s="75"/>
      <c r="R1001" s="75"/>
      <c r="S1001" s="75"/>
      <c r="T1001" s="75"/>
      <c r="U1001" s="75"/>
      <c r="V1001" s="75"/>
      <c r="W1001" s="75"/>
      <c r="X1001" s="75"/>
      <c r="Y1001" s="75"/>
      <c r="Z1001" s="75"/>
      <c r="AA1001" s="75"/>
    </row>
    <row r="1002" spans="1:27" ht="12.5">
      <c r="A1002" s="75"/>
      <c r="B1002" s="75"/>
      <c r="C1002" s="101"/>
      <c r="D1002" s="101"/>
      <c r="E1002" s="101"/>
      <c r="F1002" s="75"/>
      <c r="G1002" s="75"/>
      <c r="H1002" s="75"/>
      <c r="I1002" s="75"/>
      <c r="J1002" s="75"/>
      <c r="K1002" s="75"/>
      <c r="L1002" s="75"/>
      <c r="M1002" s="75"/>
      <c r="N1002" s="75"/>
      <c r="O1002" s="75"/>
      <c r="P1002" s="75"/>
      <c r="Q1002" s="75"/>
      <c r="R1002" s="75"/>
      <c r="S1002" s="75"/>
      <c r="T1002" s="75"/>
      <c r="U1002" s="75"/>
      <c r="V1002" s="75"/>
      <c r="W1002" s="75"/>
      <c r="X1002" s="75"/>
      <c r="Y1002" s="75"/>
      <c r="Z1002" s="75"/>
      <c r="AA1002" s="75"/>
    </row>
    <row r="1003" spans="1:27" ht="12.5">
      <c r="A1003" s="75"/>
      <c r="B1003" s="75"/>
      <c r="C1003" s="101"/>
      <c r="D1003" s="101"/>
      <c r="E1003" s="101"/>
      <c r="F1003" s="75"/>
      <c r="G1003" s="75"/>
      <c r="H1003" s="75"/>
      <c r="I1003" s="75"/>
      <c r="J1003" s="75"/>
      <c r="K1003" s="75"/>
      <c r="L1003" s="75"/>
      <c r="M1003" s="75"/>
      <c r="N1003" s="75"/>
      <c r="O1003" s="75"/>
      <c r="P1003" s="75"/>
      <c r="Q1003" s="75"/>
      <c r="R1003" s="75"/>
      <c r="S1003" s="75"/>
      <c r="T1003" s="75"/>
      <c r="U1003" s="75"/>
      <c r="V1003" s="75"/>
      <c r="W1003" s="75"/>
      <c r="X1003" s="75"/>
      <c r="Y1003" s="75"/>
      <c r="Z1003" s="75"/>
      <c r="AA1003" s="75"/>
    </row>
    <row r="1004" spans="1:27" ht="12.5">
      <c r="A1004" s="75"/>
      <c r="B1004" s="75"/>
      <c r="C1004" s="101"/>
      <c r="D1004" s="101"/>
      <c r="E1004" s="101"/>
      <c r="F1004" s="75"/>
      <c r="G1004" s="75"/>
      <c r="H1004" s="75"/>
      <c r="I1004" s="75"/>
      <c r="J1004" s="75"/>
      <c r="K1004" s="75"/>
      <c r="L1004" s="75"/>
      <c r="M1004" s="75"/>
      <c r="N1004" s="75"/>
      <c r="O1004" s="75"/>
      <c r="P1004" s="75"/>
      <c r="Q1004" s="75"/>
      <c r="R1004" s="75"/>
      <c r="S1004" s="75"/>
      <c r="T1004" s="75"/>
      <c r="U1004" s="75"/>
      <c r="V1004" s="75"/>
      <c r="W1004" s="75"/>
      <c r="X1004" s="75"/>
      <c r="Y1004" s="75"/>
      <c r="Z1004" s="75"/>
      <c r="AA1004" s="75"/>
    </row>
    <row r="1005" spans="1:27" ht="12.5">
      <c r="A1005" s="75"/>
      <c r="B1005" s="75"/>
      <c r="C1005" s="101"/>
      <c r="D1005" s="101"/>
      <c r="E1005" s="101"/>
      <c r="F1005" s="75"/>
      <c r="G1005" s="75"/>
      <c r="H1005" s="75"/>
      <c r="I1005" s="75"/>
      <c r="J1005" s="75"/>
      <c r="K1005" s="75"/>
      <c r="L1005" s="75"/>
      <c r="M1005" s="75"/>
      <c r="N1005" s="75"/>
      <c r="O1005" s="75"/>
      <c r="P1005" s="75"/>
      <c r="Q1005" s="75"/>
      <c r="R1005" s="75"/>
      <c r="S1005" s="75"/>
      <c r="T1005" s="75"/>
      <c r="U1005" s="75"/>
      <c r="V1005" s="75"/>
      <c r="W1005" s="75"/>
      <c r="X1005" s="75"/>
      <c r="Y1005" s="75"/>
      <c r="Z1005" s="75"/>
      <c r="AA1005" s="75"/>
    </row>
    <row r="1006" spans="1:27" ht="12.5">
      <c r="A1006" s="75"/>
      <c r="B1006" s="75"/>
      <c r="C1006" s="101"/>
      <c r="D1006" s="101"/>
      <c r="E1006" s="101"/>
      <c r="F1006" s="75"/>
      <c r="G1006" s="75"/>
      <c r="H1006" s="75"/>
      <c r="I1006" s="75"/>
      <c r="J1006" s="75"/>
      <c r="K1006" s="75"/>
      <c r="L1006" s="75"/>
      <c r="M1006" s="75"/>
      <c r="N1006" s="75"/>
      <c r="O1006" s="75"/>
      <c r="P1006" s="75"/>
      <c r="Q1006" s="75"/>
      <c r="R1006" s="75"/>
      <c r="S1006" s="75"/>
      <c r="T1006" s="75"/>
      <c r="U1006" s="75"/>
      <c r="V1006" s="75"/>
      <c r="W1006" s="75"/>
      <c r="X1006" s="75"/>
      <c r="Y1006" s="75"/>
      <c r="Z1006" s="75"/>
      <c r="AA1006" s="75"/>
    </row>
    <row r="1007" spans="1:27" ht="12.5">
      <c r="A1007" s="75"/>
      <c r="B1007" s="75"/>
      <c r="C1007" s="101"/>
      <c r="D1007" s="101"/>
      <c r="E1007" s="101"/>
      <c r="F1007" s="75"/>
      <c r="G1007" s="75"/>
      <c r="H1007" s="75"/>
      <c r="I1007" s="75"/>
      <c r="J1007" s="75"/>
      <c r="K1007" s="75"/>
      <c r="L1007" s="75"/>
      <c r="M1007" s="75"/>
      <c r="N1007" s="75"/>
      <c r="O1007" s="75"/>
      <c r="P1007" s="75"/>
      <c r="Q1007" s="75"/>
      <c r="R1007" s="75"/>
      <c r="S1007" s="75"/>
      <c r="T1007" s="75"/>
      <c r="U1007" s="75"/>
      <c r="V1007" s="75"/>
      <c r="W1007" s="75"/>
      <c r="X1007" s="75"/>
      <c r="Y1007" s="75"/>
      <c r="Z1007" s="75"/>
      <c r="AA1007" s="75"/>
    </row>
    <row r="1008" spans="1:27" ht="12.5">
      <c r="A1008" s="75"/>
      <c r="B1008" s="75"/>
      <c r="C1008" s="101"/>
      <c r="D1008" s="101"/>
      <c r="E1008" s="101"/>
      <c r="F1008" s="75"/>
      <c r="G1008" s="75"/>
      <c r="H1008" s="75"/>
      <c r="I1008" s="75"/>
      <c r="J1008" s="75"/>
      <c r="K1008" s="75"/>
      <c r="L1008" s="75"/>
      <c r="M1008" s="75"/>
      <c r="N1008" s="75"/>
      <c r="O1008" s="75"/>
      <c r="P1008" s="75"/>
      <c r="Q1008" s="75"/>
      <c r="R1008" s="75"/>
      <c r="S1008" s="75"/>
      <c r="T1008" s="75"/>
      <c r="U1008" s="75"/>
      <c r="V1008" s="75"/>
      <c r="W1008" s="75"/>
      <c r="X1008" s="75"/>
      <c r="Y1008" s="75"/>
      <c r="Z1008" s="75"/>
      <c r="AA1008" s="75"/>
    </row>
    <row r="1009" spans="1:27" ht="12.5">
      <c r="A1009" s="75"/>
      <c r="B1009" s="75"/>
      <c r="C1009" s="101"/>
      <c r="D1009" s="101"/>
      <c r="E1009" s="101"/>
      <c r="F1009" s="75"/>
      <c r="G1009" s="75"/>
      <c r="H1009" s="75"/>
      <c r="I1009" s="75"/>
      <c r="J1009" s="75"/>
      <c r="K1009" s="75"/>
      <c r="L1009" s="75"/>
      <c r="M1009" s="75"/>
      <c r="N1009" s="75"/>
      <c r="O1009" s="75"/>
      <c r="P1009" s="75"/>
      <c r="Q1009" s="75"/>
      <c r="R1009" s="75"/>
      <c r="S1009" s="75"/>
      <c r="T1009" s="75"/>
      <c r="U1009" s="75"/>
      <c r="V1009" s="75"/>
      <c r="W1009" s="75"/>
      <c r="X1009" s="75"/>
      <c r="Y1009" s="75"/>
      <c r="Z1009" s="75"/>
      <c r="AA1009" s="75"/>
    </row>
    <row r="1010" spans="1:27" ht="12.5">
      <c r="A1010" s="75"/>
      <c r="B1010" s="75"/>
      <c r="C1010" s="101"/>
      <c r="D1010" s="101"/>
      <c r="E1010" s="101"/>
      <c r="F1010" s="75"/>
      <c r="G1010" s="75"/>
      <c r="H1010" s="75"/>
      <c r="I1010" s="75"/>
      <c r="J1010" s="75"/>
      <c r="K1010" s="75"/>
      <c r="L1010" s="75"/>
      <c r="M1010" s="75"/>
      <c r="N1010" s="75"/>
      <c r="O1010" s="75"/>
      <c r="P1010" s="75"/>
      <c r="Q1010" s="75"/>
      <c r="R1010" s="75"/>
      <c r="S1010" s="75"/>
      <c r="T1010" s="75"/>
      <c r="U1010" s="75"/>
      <c r="V1010" s="75"/>
      <c r="W1010" s="75"/>
      <c r="X1010" s="75"/>
      <c r="Y1010" s="75"/>
      <c r="Z1010" s="75"/>
      <c r="AA1010" s="75"/>
    </row>
    <row r="1011" spans="1:27" ht="12.5">
      <c r="A1011" s="75"/>
      <c r="B1011" s="75"/>
      <c r="C1011" s="101"/>
      <c r="D1011" s="101"/>
      <c r="E1011" s="101"/>
      <c r="F1011" s="75"/>
      <c r="G1011" s="75"/>
      <c r="H1011" s="75"/>
      <c r="I1011" s="75"/>
      <c r="J1011" s="75"/>
      <c r="K1011" s="75"/>
      <c r="L1011" s="75"/>
      <c r="M1011" s="75"/>
      <c r="N1011" s="75"/>
      <c r="O1011" s="75"/>
      <c r="P1011" s="75"/>
      <c r="Q1011" s="75"/>
      <c r="R1011" s="75"/>
      <c r="S1011" s="75"/>
      <c r="T1011" s="75"/>
      <c r="U1011" s="75"/>
      <c r="V1011" s="75"/>
      <c r="W1011" s="75"/>
      <c r="X1011" s="75"/>
      <c r="Y1011" s="75"/>
      <c r="Z1011" s="75"/>
      <c r="AA1011" s="75"/>
    </row>
    <row r="1012" spans="1:27" ht="12.5">
      <c r="A1012" s="75"/>
      <c r="B1012" s="75"/>
      <c r="C1012" s="101"/>
      <c r="D1012" s="101"/>
      <c r="E1012" s="101"/>
      <c r="F1012" s="75"/>
      <c r="G1012" s="75"/>
      <c r="H1012" s="75"/>
      <c r="I1012" s="75"/>
      <c r="J1012" s="75"/>
      <c r="K1012" s="75"/>
      <c r="L1012" s="75"/>
      <c r="M1012" s="75"/>
      <c r="N1012" s="75"/>
      <c r="O1012" s="75"/>
      <c r="P1012" s="75"/>
      <c r="Q1012" s="75"/>
      <c r="R1012" s="75"/>
      <c r="S1012" s="75"/>
      <c r="T1012" s="75"/>
      <c r="U1012" s="75"/>
      <c r="V1012" s="75"/>
      <c r="W1012" s="75"/>
      <c r="X1012" s="75"/>
      <c r="Y1012" s="75"/>
      <c r="Z1012" s="75"/>
      <c r="AA1012" s="75"/>
    </row>
    <row r="1013" spans="1:27" ht="12.5">
      <c r="A1013" s="75"/>
      <c r="B1013" s="75"/>
      <c r="C1013" s="101"/>
      <c r="D1013" s="101"/>
      <c r="E1013" s="101"/>
      <c r="F1013" s="75"/>
      <c r="G1013" s="75"/>
      <c r="H1013" s="75"/>
      <c r="I1013" s="75"/>
      <c r="J1013" s="75"/>
      <c r="K1013" s="75"/>
      <c r="L1013" s="75"/>
      <c r="M1013" s="75"/>
      <c r="N1013" s="75"/>
      <c r="O1013" s="75"/>
      <c r="P1013" s="75"/>
      <c r="Q1013" s="75"/>
      <c r="R1013" s="75"/>
      <c r="S1013" s="75"/>
      <c r="T1013" s="75"/>
      <c r="U1013" s="75"/>
      <c r="V1013" s="75"/>
      <c r="W1013" s="75"/>
      <c r="X1013" s="75"/>
      <c r="Y1013" s="75"/>
      <c r="Z1013" s="75"/>
      <c r="AA1013" s="75"/>
    </row>
    <row r="1014" spans="1:27" ht="12.5">
      <c r="A1014" s="75"/>
      <c r="B1014" s="75"/>
      <c r="C1014" s="101"/>
      <c r="D1014" s="101"/>
      <c r="E1014" s="101"/>
      <c r="F1014" s="75"/>
      <c r="G1014" s="75"/>
      <c r="H1014" s="75"/>
      <c r="I1014" s="75"/>
      <c r="J1014" s="75"/>
      <c r="K1014" s="75"/>
      <c r="L1014" s="75"/>
      <c r="M1014" s="75"/>
      <c r="N1014" s="75"/>
      <c r="O1014" s="75"/>
      <c r="P1014" s="75"/>
      <c r="Q1014" s="75"/>
      <c r="R1014" s="75"/>
      <c r="S1014" s="75"/>
      <c r="T1014" s="75"/>
      <c r="U1014" s="75"/>
      <c r="V1014" s="75"/>
      <c r="W1014" s="75"/>
      <c r="X1014" s="75"/>
      <c r="Y1014" s="75"/>
      <c r="Z1014" s="75"/>
      <c r="AA1014" s="75"/>
    </row>
    <row r="1015" spans="1:27" ht="12.5">
      <c r="A1015" s="75"/>
      <c r="B1015" s="75"/>
      <c r="C1015" s="101"/>
      <c r="D1015" s="101"/>
      <c r="E1015" s="101"/>
      <c r="F1015" s="75"/>
      <c r="G1015" s="75"/>
      <c r="H1015" s="75"/>
      <c r="I1015" s="75"/>
      <c r="J1015" s="75"/>
      <c r="K1015" s="75"/>
      <c r="L1015" s="75"/>
      <c r="M1015" s="75"/>
      <c r="N1015" s="75"/>
      <c r="O1015" s="75"/>
      <c r="P1015" s="75"/>
      <c r="Q1015" s="75"/>
      <c r="R1015" s="75"/>
      <c r="S1015" s="75"/>
      <c r="T1015" s="75"/>
      <c r="U1015" s="75"/>
      <c r="V1015" s="75"/>
      <c r="W1015" s="75"/>
      <c r="X1015" s="75"/>
      <c r="Y1015" s="75"/>
      <c r="Z1015" s="75"/>
      <c r="AA1015" s="75"/>
    </row>
    <row r="1016" spans="1:27" ht="12.5">
      <c r="A1016" s="75"/>
      <c r="B1016" s="75"/>
      <c r="C1016" s="101"/>
      <c r="D1016" s="101"/>
      <c r="E1016" s="101"/>
      <c r="F1016" s="75"/>
      <c r="G1016" s="75"/>
      <c r="H1016" s="75"/>
      <c r="I1016" s="75"/>
      <c r="J1016" s="75"/>
      <c r="K1016" s="75"/>
      <c r="L1016" s="75"/>
      <c r="M1016" s="75"/>
      <c r="N1016" s="75"/>
      <c r="O1016" s="75"/>
      <c r="P1016" s="75"/>
      <c r="Q1016" s="75"/>
      <c r="R1016" s="75"/>
      <c r="S1016" s="75"/>
      <c r="T1016" s="75"/>
      <c r="U1016" s="75"/>
      <c r="V1016" s="75"/>
      <c r="W1016" s="75"/>
      <c r="X1016" s="75"/>
      <c r="Y1016" s="75"/>
      <c r="Z1016" s="75"/>
      <c r="AA1016" s="75"/>
    </row>
    <row r="1017" spans="1:27" ht="12.5">
      <c r="A1017" s="75"/>
      <c r="B1017" s="75"/>
      <c r="C1017" s="101"/>
      <c r="D1017" s="101"/>
      <c r="E1017" s="101"/>
      <c r="F1017" s="75"/>
      <c r="G1017" s="75"/>
      <c r="H1017" s="75"/>
      <c r="I1017" s="75"/>
      <c r="J1017" s="75"/>
      <c r="K1017" s="75"/>
      <c r="L1017" s="75"/>
      <c r="M1017" s="75"/>
      <c r="N1017" s="75"/>
      <c r="O1017" s="75"/>
      <c r="P1017" s="75"/>
      <c r="Q1017" s="75"/>
      <c r="R1017" s="75"/>
      <c r="S1017" s="75"/>
      <c r="T1017" s="75"/>
      <c r="U1017" s="75"/>
      <c r="V1017" s="75"/>
      <c r="W1017" s="75"/>
      <c r="X1017" s="75"/>
      <c r="Y1017" s="75"/>
      <c r="Z1017" s="75"/>
      <c r="AA1017" s="75"/>
    </row>
    <row r="1018" spans="1:27" ht="12.5">
      <c r="A1018" s="75"/>
      <c r="B1018" s="75"/>
      <c r="C1018" s="101"/>
      <c r="D1018" s="101"/>
      <c r="E1018" s="101"/>
      <c r="F1018" s="75"/>
      <c r="G1018" s="75"/>
      <c r="H1018" s="75"/>
      <c r="I1018" s="75"/>
      <c r="J1018" s="75"/>
      <c r="K1018" s="75"/>
      <c r="L1018" s="75"/>
      <c r="M1018" s="75"/>
      <c r="N1018" s="75"/>
      <c r="O1018" s="75"/>
      <c r="P1018" s="75"/>
      <c r="Q1018" s="75"/>
      <c r="R1018" s="75"/>
      <c r="S1018" s="75"/>
      <c r="T1018" s="75"/>
      <c r="U1018" s="75"/>
      <c r="V1018" s="75"/>
      <c r="W1018" s="75"/>
      <c r="X1018" s="75"/>
      <c r="Y1018" s="75"/>
      <c r="Z1018" s="75"/>
      <c r="AA1018" s="75"/>
    </row>
    <row r="1019" spans="1:27" ht="12.5">
      <c r="A1019" s="75"/>
      <c r="B1019" s="75"/>
      <c r="C1019" s="101"/>
      <c r="D1019" s="101"/>
      <c r="E1019" s="101"/>
      <c r="F1019" s="75"/>
      <c r="G1019" s="75"/>
      <c r="H1019" s="75"/>
      <c r="I1019" s="75"/>
      <c r="J1019" s="75"/>
      <c r="K1019" s="75"/>
      <c r="L1019" s="75"/>
      <c r="M1019" s="75"/>
      <c r="N1019" s="75"/>
      <c r="O1019" s="75"/>
      <c r="P1019" s="75"/>
      <c r="Q1019" s="75"/>
      <c r="R1019" s="75"/>
      <c r="S1019" s="75"/>
      <c r="T1019" s="75"/>
      <c r="U1019" s="75"/>
      <c r="V1019" s="75"/>
      <c r="W1019" s="75"/>
      <c r="X1019" s="75"/>
      <c r="Y1019" s="75"/>
      <c r="Z1019" s="75"/>
      <c r="AA1019" s="75"/>
    </row>
    <row r="1020" spans="1:27" ht="12.5">
      <c r="A1020" s="75"/>
      <c r="B1020" s="75"/>
      <c r="C1020" s="101"/>
      <c r="D1020" s="101"/>
      <c r="E1020" s="101"/>
      <c r="F1020" s="75"/>
      <c r="G1020" s="75"/>
      <c r="H1020" s="75"/>
      <c r="I1020" s="75"/>
      <c r="J1020" s="75"/>
      <c r="K1020" s="75"/>
      <c r="L1020" s="75"/>
      <c r="M1020" s="75"/>
      <c r="N1020" s="75"/>
      <c r="O1020" s="75"/>
      <c r="P1020" s="75"/>
      <c r="Q1020" s="75"/>
      <c r="R1020" s="75"/>
      <c r="S1020" s="75"/>
      <c r="T1020" s="75"/>
      <c r="U1020" s="75"/>
      <c r="V1020" s="75"/>
      <c r="W1020" s="75"/>
      <c r="X1020" s="75"/>
      <c r="Y1020" s="75"/>
      <c r="Z1020" s="75"/>
      <c r="AA1020" s="75"/>
    </row>
    <row r="1021" spans="1:27" ht="12.5">
      <c r="A1021" s="75"/>
      <c r="B1021" s="75"/>
      <c r="C1021" s="101"/>
      <c r="D1021" s="101"/>
      <c r="E1021" s="101"/>
      <c r="F1021" s="75"/>
      <c r="G1021" s="75"/>
      <c r="H1021" s="75"/>
      <c r="I1021" s="75"/>
      <c r="J1021" s="75"/>
      <c r="K1021" s="75"/>
      <c r="L1021" s="75"/>
      <c r="M1021" s="75"/>
      <c r="N1021" s="75"/>
      <c r="O1021" s="75"/>
      <c r="P1021" s="75"/>
      <c r="Q1021" s="75"/>
      <c r="R1021" s="75"/>
      <c r="S1021" s="75"/>
      <c r="T1021" s="75"/>
      <c r="U1021" s="75"/>
      <c r="V1021" s="75"/>
      <c r="W1021" s="75"/>
      <c r="X1021" s="75"/>
      <c r="Y1021" s="75"/>
      <c r="Z1021" s="75"/>
      <c r="AA1021" s="75"/>
    </row>
    <row r="1022" spans="1:27" ht="12.5">
      <c r="A1022" s="75"/>
      <c r="B1022" s="75"/>
      <c r="C1022" s="101"/>
      <c r="D1022" s="101"/>
      <c r="E1022" s="101"/>
      <c r="F1022" s="75"/>
      <c r="G1022" s="75"/>
      <c r="H1022" s="75"/>
      <c r="I1022" s="75"/>
      <c r="J1022" s="75"/>
      <c r="K1022" s="75"/>
      <c r="L1022" s="75"/>
      <c r="M1022" s="75"/>
      <c r="N1022" s="75"/>
      <c r="O1022" s="75"/>
      <c r="P1022" s="75"/>
      <c r="Q1022" s="75"/>
      <c r="R1022" s="75"/>
      <c r="S1022" s="75"/>
      <c r="T1022" s="75"/>
      <c r="U1022" s="75"/>
      <c r="V1022" s="75"/>
      <c r="W1022" s="75"/>
      <c r="X1022" s="75"/>
      <c r="Y1022" s="75"/>
      <c r="Z1022" s="75"/>
      <c r="AA1022" s="75"/>
    </row>
    <row r="1023" spans="1:27" ht="12.5">
      <c r="A1023" s="75"/>
      <c r="B1023" s="75"/>
      <c r="C1023" s="101"/>
      <c r="D1023" s="101"/>
      <c r="E1023" s="101"/>
      <c r="F1023" s="75"/>
      <c r="G1023" s="75"/>
      <c r="H1023" s="75"/>
      <c r="I1023" s="75"/>
      <c r="J1023" s="75"/>
      <c r="K1023" s="75"/>
      <c r="L1023" s="75"/>
      <c r="M1023" s="75"/>
      <c r="N1023" s="75"/>
      <c r="O1023" s="75"/>
      <c r="P1023" s="75"/>
      <c r="Q1023" s="75"/>
      <c r="R1023" s="75"/>
      <c r="S1023" s="75"/>
      <c r="T1023" s="75"/>
      <c r="U1023" s="75"/>
      <c r="V1023" s="75"/>
      <c r="W1023" s="75"/>
      <c r="X1023" s="75"/>
      <c r="Y1023" s="75"/>
      <c r="Z1023" s="75"/>
      <c r="AA1023" s="75"/>
    </row>
    <row r="1024" spans="1:27" ht="12.5">
      <c r="A1024" s="75"/>
      <c r="B1024" s="75"/>
      <c r="C1024" s="101"/>
      <c r="D1024" s="101"/>
      <c r="E1024" s="101"/>
      <c r="F1024" s="75"/>
      <c r="G1024" s="75"/>
      <c r="H1024" s="75"/>
      <c r="I1024" s="75"/>
      <c r="J1024" s="75"/>
      <c r="K1024" s="75"/>
      <c r="L1024" s="75"/>
      <c r="M1024" s="75"/>
      <c r="N1024" s="75"/>
      <c r="O1024" s="75"/>
      <c r="P1024" s="75"/>
      <c r="Q1024" s="75"/>
      <c r="R1024" s="75"/>
      <c r="S1024" s="75"/>
      <c r="T1024" s="75"/>
      <c r="U1024" s="75"/>
      <c r="V1024" s="75"/>
      <c r="W1024" s="75"/>
      <c r="X1024" s="75"/>
      <c r="Y1024" s="75"/>
      <c r="Z1024" s="75"/>
      <c r="AA1024" s="75"/>
    </row>
    <row r="1025" spans="1:27" ht="12.5">
      <c r="A1025" s="75"/>
      <c r="B1025" s="75"/>
      <c r="C1025" s="101"/>
      <c r="D1025" s="101"/>
      <c r="E1025" s="101"/>
      <c r="F1025" s="75"/>
      <c r="G1025" s="75"/>
      <c r="H1025" s="75"/>
      <c r="I1025" s="75"/>
      <c r="J1025" s="75"/>
      <c r="K1025" s="75"/>
      <c r="L1025" s="75"/>
      <c r="M1025" s="75"/>
      <c r="N1025" s="75"/>
      <c r="O1025" s="75"/>
      <c r="P1025" s="75"/>
      <c r="Q1025" s="75"/>
      <c r="R1025" s="75"/>
      <c r="S1025" s="75"/>
      <c r="T1025" s="75"/>
      <c r="U1025" s="75"/>
      <c r="V1025" s="75"/>
      <c r="W1025" s="75"/>
      <c r="X1025" s="75"/>
      <c r="Y1025" s="75"/>
      <c r="Z1025" s="75"/>
      <c r="AA1025" s="75"/>
    </row>
    <row r="1026" spans="1:27" ht="12.5">
      <c r="A1026" s="75"/>
      <c r="B1026" s="75"/>
      <c r="C1026" s="101"/>
      <c r="D1026" s="101"/>
      <c r="E1026" s="101"/>
      <c r="F1026" s="75"/>
      <c r="G1026" s="75"/>
      <c r="H1026" s="75"/>
      <c r="I1026" s="75"/>
      <c r="J1026" s="75"/>
      <c r="K1026" s="75"/>
      <c r="L1026" s="75"/>
      <c r="M1026" s="75"/>
      <c r="N1026" s="75"/>
      <c r="O1026" s="75"/>
      <c r="P1026" s="75"/>
      <c r="Q1026" s="75"/>
      <c r="R1026" s="75"/>
      <c r="S1026" s="75"/>
      <c r="T1026" s="75"/>
      <c r="U1026" s="75"/>
      <c r="V1026" s="75"/>
      <c r="W1026" s="75"/>
      <c r="X1026" s="75"/>
      <c r="Y1026" s="75"/>
      <c r="Z1026" s="75"/>
      <c r="AA1026" s="75"/>
    </row>
    <row r="1027" spans="1:27" ht="12.5">
      <c r="A1027" s="75"/>
      <c r="B1027" s="75"/>
      <c r="C1027" s="101"/>
      <c r="D1027" s="101"/>
      <c r="E1027" s="101"/>
      <c r="F1027" s="75"/>
      <c r="G1027" s="75"/>
      <c r="H1027" s="75"/>
      <c r="I1027" s="75"/>
      <c r="J1027" s="75"/>
      <c r="K1027" s="75"/>
      <c r="L1027" s="75"/>
      <c r="M1027" s="75"/>
      <c r="N1027" s="75"/>
      <c r="O1027" s="75"/>
      <c r="P1027" s="75"/>
      <c r="Q1027" s="75"/>
      <c r="R1027" s="75"/>
      <c r="S1027" s="75"/>
      <c r="T1027" s="75"/>
      <c r="U1027" s="75"/>
      <c r="V1027" s="75"/>
      <c r="W1027" s="75"/>
      <c r="X1027" s="75"/>
      <c r="Y1027" s="75"/>
      <c r="Z1027" s="75"/>
      <c r="AA1027" s="75"/>
    </row>
    <row r="1028" spans="1:27" ht="12.5">
      <c r="A1028" s="75"/>
      <c r="B1028" s="75"/>
      <c r="C1028" s="101"/>
      <c r="D1028" s="101"/>
      <c r="E1028" s="101"/>
      <c r="F1028" s="75"/>
      <c r="G1028" s="75"/>
      <c r="H1028" s="75"/>
      <c r="I1028" s="75"/>
      <c r="J1028" s="75"/>
      <c r="K1028" s="75"/>
      <c r="L1028" s="75"/>
      <c r="M1028" s="75"/>
      <c r="N1028" s="75"/>
      <c r="O1028" s="75"/>
      <c r="P1028" s="75"/>
      <c r="Q1028" s="75"/>
      <c r="R1028" s="75"/>
      <c r="S1028" s="75"/>
      <c r="T1028" s="75"/>
      <c r="U1028" s="75"/>
      <c r="V1028" s="75"/>
      <c r="W1028" s="75"/>
      <c r="X1028" s="75"/>
      <c r="Y1028" s="75"/>
      <c r="Z1028" s="75"/>
      <c r="AA1028" s="75"/>
    </row>
    <row r="1029" spans="1:27" ht="12.5">
      <c r="A1029" s="75"/>
      <c r="B1029" s="75"/>
      <c r="C1029" s="101"/>
      <c r="D1029" s="101"/>
      <c r="E1029" s="101"/>
      <c r="F1029" s="75"/>
      <c r="G1029" s="75"/>
      <c r="H1029" s="75"/>
      <c r="I1029" s="75"/>
      <c r="J1029" s="75"/>
      <c r="K1029" s="75"/>
      <c r="L1029" s="75"/>
      <c r="M1029" s="75"/>
      <c r="N1029" s="75"/>
      <c r="O1029" s="75"/>
      <c r="P1029" s="75"/>
      <c r="Q1029" s="75"/>
      <c r="R1029" s="75"/>
      <c r="S1029" s="75"/>
      <c r="T1029" s="75"/>
      <c r="U1029" s="75"/>
      <c r="V1029" s="75"/>
      <c r="W1029" s="75"/>
      <c r="X1029" s="75"/>
      <c r="Y1029" s="75"/>
      <c r="Z1029" s="75"/>
      <c r="AA1029" s="75"/>
    </row>
    <row r="1030" spans="1:27" ht="12.5">
      <c r="A1030" s="75"/>
      <c r="B1030" s="75"/>
      <c r="C1030" s="101"/>
      <c r="D1030" s="101"/>
      <c r="E1030" s="101"/>
      <c r="F1030" s="75"/>
      <c r="G1030" s="75"/>
      <c r="H1030" s="75"/>
      <c r="I1030" s="75"/>
      <c r="J1030" s="75"/>
      <c r="K1030" s="75"/>
      <c r="L1030" s="75"/>
      <c r="M1030" s="75"/>
      <c r="N1030" s="75"/>
      <c r="O1030" s="75"/>
      <c r="P1030" s="75"/>
      <c r="Q1030" s="75"/>
      <c r="R1030" s="75"/>
      <c r="S1030" s="75"/>
      <c r="T1030" s="75"/>
      <c r="U1030" s="75"/>
      <c r="V1030" s="75"/>
      <c r="W1030" s="75"/>
      <c r="X1030" s="75"/>
      <c r="Y1030" s="75"/>
      <c r="Z1030" s="75"/>
      <c r="AA1030" s="75"/>
    </row>
    <row r="1031" spans="1:27" ht="12.5">
      <c r="A1031" s="75"/>
      <c r="B1031" s="75"/>
      <c r="C1031" s="101"/>
      <c r="D1031" s="101"/>
      <c r="E1031" s="101"/>
      <c r="F1031" s="75"/>
      <c r="G1031" s="75"/>
      <c r="H1031" s="75"/>
      <c r="I1031" s="75"/>
      <c r="J1031" s="75"/>
      <c r="K1031" s="75"/>
      <c r="L1031" s="75"/>
      <c r="M1031" s="75"/>
      <c r="N1031" s="75"/>
      <c r="O1031" s="75"/>
      <c r="P1031" s="75"/>
      <c r="Q1031" s="75"/>
      <c r="R1031" s="75"/>
      <c r="S1031" s="75"/>
      <c r="T1031" s="75"/>
      <c r="U1031" s="75"/>
      <c r="V1031" s="75"/>
      <c r="W1031" s="75"/>
      <c r="X1031" s="75"/>
      <c r="Y1031" s="75"/>
      <c r="Z1031" s="75"/>
      <c r="AA1031" s="75"/>
    </row>
    <row r="1032" spans="1:27" ht="12.5">
      <c r="A1032" s="75"/>
      <c r="B1032" s="75"/>
      <c r="C1032" s="101"/>
      <c r="D1032" s="101"/>
      <c r="E1032" s="101"/>
      <c r="F1032" s="75"/>
      <c r="G1032" s="75"/>
      <c r="H1032" s="75"/>
      <c r="I1032" s="75"/>
      <c r="J1032" s="75"/>
      <c r="K1032" s="75"/>
      <c r="L1032" s="75"/>
      <c r="M1032" s="75"/>
      <c r="N1032" s="75"/>
      <c r="O1032" s="75"/>
      <c r="P1032" s="75"/>
      <c r="Q1032" s="75"/>
      <c r="R1032" s="75"/>
      <c r="S1032" s="75"/>
      <c r="T1032" s="75"/>
      <c r="U1032" s="75"/>
      <c r="V1032" s="75"/>
      <c r="W1032" s="75"/>
      <c r="X1032" s="75"/>
      <c r="Y1032" s="75"/>
      <c r="Z1032" s="75"/>
      <c r="AA1032" s="75"/>
    </row>
    <row r="1033" spans="1:27" ht="12.5">
      <c r="A1033" s="75"/>
      <c r="B1033" s="75"/>
      <c r="C1033" s="101"/>
      <c r="D1033" s="101"/>
      <c r="E1033" s="101"/>
      <c r="F1033" s="75"/>
      <c r="G1033" s="75"/>
      <c r="H1033" s="75"/>
      <c r="I1033" s="75"/>
      <c r="J1033" s="75"/>
      <c r="K1033" s="75"/>
      <c r="L1033" s="75"/>
      <c r="M1033" s="75"/>
      <c r="N1033" s="75"/>
      <c r="O1033" s="75"/>
      <c r="P1033" s="75"/>
      <c r="Q1033" s="75"/>
      <c r="R1033" s="75"/>
      <c r="S1033" s="75"/>
      <c r="T1033" s="75"/>
      <c r="U1033" s="75"/>
      <c r="V1033" s="75"/>
      <c r="W1033" s="75"/>
      <c r="X1033" s="75"/>
      <c r="Y1033" s="75"/>
      <c r="Z1033" s="75"/>
      <c r="AA1033" s="75"/>
    </row>
    <row r="1034" spans="1:27" ht="12.5">
      <c r="A1034" s="75"/>
      <c r="B1034" s="75"/>
      <c r="C1034" s="101"/>
      <c r="D1034" s="101"/>
      <c r="E1034" s="101"/>
      <c r="F1034" s="75"/>
      <c r="G1034" s="75"/>
      <c r="H1034" s="75"/>
      <c r="I1034" s="75"/>
      <c r="J1034" s="75"/>
      <c r="K1034" s="75"/>
      <c r="L1034" s="75"/>
      <c r="M1034" s="75"/>
      <c r="N1034" s="75"/>
      <c r="O1034" s="75"/>
      <c r="P1034" s="75"/>
      <c r="Q1034" s="75"/>
      <c r="R1034" s="75"/>
      <c r="S1034" s="75"/>
      <c r="T1034" s="75"/>
      <c r="U1034" s="75"/>
      <c r="V1034" s="75"/>
      <c r="W1034" s="75"/>
      <c r="X1034" s="75"/>
      <c r="Y1034" s="75"/>
      <c r="Z1034" s="75"/>
      <c r="AA1034" s="75"/>
    </row>
    <row r="1035" spans="1:27" ht="12.5">
      <c r="A1035" s="75"/>
      <c r="B1035" s="75"/>
      <c r="C1035" s="101"/>
      <c r="D1035" s="101"/>
      <c r="E1035" s="101"/>
      <c r="F1035" s="75"/>
      <c r="G1035" s="75"/>
      <c r="H1035" s="75"/>
      <c r="I1035" s="75"/>
      <c r="J1035" s="75"/>
      <c r="K1035" s="75"/>
      <c r="L1035" s="75"/>
      <c r="M1035" s="75"/>
      <c r="N1035" s="75"/>
      <c r="O1035" s="75"/>
      <c r="P1035" s="75"/>
      <c r="Q1035" s="75"/>
      <c r="R1035" s="75"/>
      <c r="S1035" s="75"/>
      <c r="T1035" s="75"/>
      <c r="U1035" s="75"/>
      <c r="V1035" s="75"/>
      <c r="W1035" s="75"/>
      <c r="X1035" s="75"/>
      <c r="Y1035" s="75"/>
      <c r="Z1035" s="75"/>
      <c r="AA1035" s="75"/>
    </row>
    <row r="1036" spans="1:27" ht="12.5">
      <c r="A1036" s="75"/>
      <c r="B1036" s="75"/>
      <c r="C1036" s="101"/>
      <c r="D1036" s="101"/>
      <c r="E1036" s="101"/>
      <c r="F1036" s="75"/>
      <c r="G1036" s="75"/>
      <c r="H1036" s="75"/>
      <c r="I1036" s="75"/>
      <c r="J1036" s="75"/>
      <c r="K1036" s="75"/>
      <c r="L1036" s="75"/>
      <c r="M1036" s="75"/>
      <c r="N1036" s="75"/>
      <c r="O1036" s="75"/>
      <c r="P1036" s="75"/>
      <c r="Q1036" s="75"/>
      <c r="R1036" s="75"/>
      <c r="S1036" s="75"/>
      <c r="T1036" s="75"/>
      <c r="U1036" s="75"/>
      <c r="V1036" s="75"/>
      <c r="W1036" s="75"/>
      <c r="X1036" s="75"/>
      <c r="Y1036" s="75"/>
      <c r="Z1036" s="75"/>
      <c r="AA1036" s="75"/>
    </row>
    <row r="1037" spans="1:27" ht="12.5">
      <c r="A1037" s="75"/>
      <c r="B1037" s="75"/>
      <c r="C1037" s="101"/>
      <c r="D1037" s="101"/>
      <c r="E1037" s="101"/>
      <c r="F1037" s="75"/>
      <c r="G1037" s="75"/>
      <c r="H1037" s="75"/>
      <c r="I1037" s="75"/>
      <c r="J1037" s="75"/>
      <c r="K1037" s="75"/>
      <c r="L1037" s="75"/>
      <c r="M1037" s="75"/>
      <c r="N1037" s="75"/>
      <c r="O1037" s="75"/>
      <c r="P1037" s="75"/>
      <c r="Q1037" s="75"/>
      <c r="R1037" s="75"/>
      <c r="S1037" s="75"/>
      <c r="T1037" s="75"/>
      <c r="U1037" s="75"/>
      <c r="V1037" s="75"/>
      <c r="W1037" s="75"/>
      <c r="X1037" s="75"/>
      <c r="Y1037" s="75"/>
      <c r="Z1037" s="75"/>
      <c r="AA1037" s="75"/>
    </row>
    <row r="1038" spans="1:27" ht="12.5">
      <c r="A1038" s="75"/>
      <c r="B1038" s="75"/>
      <c r="C1038" s="101"/>
      <c r="D1038" s="101"/>
      <c r="E1038" s="101"/>
      <c r="F1038" s="75"/>
      <c r="G1038" s="75"/>
      <c r="H1038" s="75"/>
      <c r="I1038" s="75"/>
      <c r="J1038" s="75"/>
      <c r="K1038" s="75"/>
      <c r="L1038" s="75"/>
      <c r="M1038" s="75"/>
      <c r="N1038" s="75"/>
      <c r="O1038" s="75"/>
      <c r="P1038" s="75"/>
      <c r="Q1038" s="75"/>
      <c r="R1038" s="75"/>
      <c r="S1038" s="75"/>
      <c r="T1038" s="75"/>
      <c r="U1038" s="75"/>
      <c r="V1038" s="75"/>
      <c r="W1038" s="75"/>
      <c r="X1038" s="75"/>
      <c r="Y1038" s="75"/>
      <c r="Z1038" s="75"/>
      <c r="AA1038" s="75"/>
    </row>
    <row r="1039" spans="1:27" ht="12.5">
      <c r="A1039" s="75"/>
      <c r="B1039" s="75"/>
      <c r="C1039" s="101"/>
      <c r="D1039" s="101"/>
      <c r="E1039" s="101"/>
      <c r="F1039" s="75"/>
      <c r="G1039" s="75"/>
      <c r="H1039" s="75"/>
      <c r="I1039" s="75"/>
      <c r="J1039" s="75"/>
      <c r="K1039" s="75"/>
      <c r="L1039" s="75"/>
      <c r="M1039" s="75"/>
      <c r="N1039" s="75"/>
      <c r="O1039" s="75"/>
      <c r="P1039" s="75"/>
      <c r="Q1039" s="75"/>
      <c r="R1039" s="75"/>
      <c r="S1039" s="75"/>
      <c r="T1039" s="75"/>
      <c r="U1039" s="75"/>
      <c r="V1039" s="75"/>
      <c r="W1039" s="75"/>
      <c r="X1039" s="75"/>
      <c r="Y1039" s="75"/>
      <c r="Z1039" s="75"/>
      <c r="AA1039" s="75"/>
    </row>
  </sheetData>
  <mergeCells count="81">
    <mergeCell ref="A56:G56"/>
    <mergeCell ref="J56:K56"/>
    <mergeCell ref="A57:G57"/>
    <mergeCell ref="J57:K57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5:G45"/>
    <mergeCell ref="A33:B33"/>
    <mergeCell ref="A34:B34"/>
    <mergeCell ref="A35:B35"/>
    <mergeCell ref="A40:B40"/>
    <mergeCell ref="A41:B41"/>
    <mergeCell ref="A42:B42"/>
    <mergeCell ref="A43:B43"/>
    <mergeCell ref="J45:K45"/>
    <mergeCell ref="A1:B2"/>
    <mergeCell ref="C1:C2"/>
    <mergeCell ref="D1:D2"/>
    <mergeCell ref="E1:E2"/>
    <mergeCell ref="F1:G1"/>
    <mergeCell ref="A3:D3"/>
    <mergeCell ref="A4:B4"/>
    <mergeCell ref="A26:E26"/>
    <mergeCell ref="A27:G27"/>
    <mergeCell ref="A28:B28"/>
    <mergeCell ref="A29:B29"/>
    <mergeCell ref="A30:B30"/>
    <mergeCell ref="A31:B31"/>
    <mergeCell ref="A32:B32"/>
    <mergeCell ref="A44:E44"/>
    <mergeCell ref="J1:K1"/>
    <mergeCell ref="J4:K4"/>
    <mergeCell ref="J26:K26"/>
    <mergeCell ref="J27:K27"/>
    <mergeCell ref="J44:K44"/>
    <mergeCell ref="A99:B99"/>
    <mergeCell ref="A90:B90"/>
    <mergeCell ref="A91:B91"/>
    <mergeCell ref="A92:B92"/>
    <mergeCell ref="A93:B93"/>
    <mergeCell ref="A94:B94"/>
    <mergeCell ref="A95:B95"/>
    <mergeCell ref="A96:B96"/>
    <mergeCell ref="A88:C88"/>
    <mergeCell ref="A89:G89"/>
    <mergeCell ref="J89:K89"/>
    <mergeCell ref="A97:B97"/>
    <mergeCell ref="A98:B98"/>
    <mergeCell ref="A78:B78"/>
    <mergeCell ref="A79:B79"/>
    <mergeCell ref="A80:B80"/>
    <mergeCell ref="A81:B81"/>
    <mergeCell ref="A82:C82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</mergeCells>
  <phoneticPr fontId="2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6328125" defaultRowHeight="15.75" customHeight="1"/>
  <cols>
    <col min="1" max="26" width="14.26953125" customWidth="1"/>
  </cols>
  <sheetData>
    <row r="1" spans="1:26" ht="21" customHeight="1">
      <c r="A1" s="102"/>
      <c r="B1" s="103"/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21" customHeight="1">
      <c r="A2" s="105"/>
      <c r="B2" s="106" t="s">
        <v>303</v>
      </c>
      <c r="C2" s="107" t="s">
        <v>304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26">
      <c r="A3" s="108" t="s">
        <v>305</v>
      </c>
      <c r="B3" s="109"/>
      <c r="C3" s="110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26">
      <c r="A4" s="111" t="s">
        <v>306</v>
      </c>
      <c r="B4" s="112">
        <v>50</v>
      </c>
      <c r="C4" s="113">
        <f t="shared" ref="C4:C8" si="0">B4*7</f>
        <v>350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52">
      <c r="A5" s="111" t="s">
        <v>307</v>
      </c>
      <c r="B5" s="112">
        <v>40</v>
      </c>
      <c r="C5" s="113">
        <f t="shared" si="0"/>
        <v>280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9.5" customHeight="1">
      <c r="A6" s="111" t="s">
        <v>308</v>
      </c>
      <c r="B6" s="112">
        <v>40</v>
      </c>
      <c r="C6" s="113">
        <f t="shared" si="0"/>
        <v>280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39">
      <c r="A7" s="111" t="s">
        <v>309</v>
      </c>
      <c r="B7" s="112">
        <v>50</v>
      </c>
      <c r="C7" s="113">
        <f t="shared" si="0"/>
        <v>350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ht="40.5" customHeight="1">
      <c r="A8" s="111" t="s">
        <v>310</v>
      </c>
      <c r="B8" s="112">
        <v>30</v>
      </c>
      <c r="C8" s="113">
        <f t="shared" si="0"/>
        <v>210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9.5" customHeight="1">
      <c r="A9" s="114"/>
      <c r="B9" s="112"/>
      <c r="C9" s="11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ht="19.5" customHeight="1">
      <c r="A10" s="115" t="s">
        <v>311</v>
      </c>
      <c r="B10" s="112"/>
      <c r="C10" s="11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19.5" customHeight="1">
      <c r="A11" s="111" t="s">
        <v>312</v>
      </c>
      <c r="B11" s="112">
        <v>60</v>
      </c>
      <c r="C11" s="113">
        <f t="shared" ref="C11:C19" si="1">B11*7</f>
        <v>420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ht="26">
      <c r="A12" s="111" t="s">
        <v>313</v>
      </c>
      <c r="B12" s="112">
        <v>80</v>
      </c>
      <c r="C12" s="113">
        <f t="shared" si="1"/>
        <v>560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ht="27" customHeight="1">
      <c r="A13" s="111" t="s">
        <v>314</v>
      </c>
      <c r="B13" s="112">
        <v>10</v>
      </c>
      <c r="C13" s="113">
        <f t="shared" si="1"/>
        <v>70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ht="19.5" customHeight="1">
      <c r="A14" s="111" t="s">
        <v>315</v>
      </c>
      <c r="B14" s="112">
        <v>40</v>
      </c>
      <c r="C14" s="113">
        <f t="shared" si="1"/>
        <v>280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52">
      <c r="A15" s="111" t="s">
        <v>307</v>
      </c>
      <c r="B15" s="112">
        <v>40</v>
      </c>
      <c r="C15" s="113">
        <f t="shared" si="1"/>
        <v>280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19.5" customHeight="1">
      <c r="A16" s="111" t="s">
        <v>316</v>
      </c>
      <c r="B16" s="112">
        <v>3</v>
      </c>
      <c r="C16" s="113">
        <f t="shared" si="1"/>
        <v>21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ht="19.5" customHeight="1">
      <c r="A17" s="111" t="s">
        <v>317</v>
      </c>
      <c r="B17" s="112">
        <v>15</v>
      </c>
      <c r="C17" s="113">
        <f t="shared" si="1"/>
        <v>105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ht="39">
      <c r="A18" s="111" t="s">
        <v>318</v>
      </c>
      <c r="B18" s="112">
        <v>50</v>
      </c>
      <c r="C18" s="113">
        <f t="shared" si="1"/>
        <v>350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52">
      <c r="A19" s="116" t="s">
        <v>319</v>
      </c>
      <c r="B19" s="117">
        <v>40</v>
      </c>
      <c r="C19" s="113">
        <f t="shared" si="1"/>
        <v>280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20.25" customHeight="1">
      <c r="A20" s="118"/>
      <c r="B20" s="119"/>
      <c r="C20" s="120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20.25" customHeight="1">
      <c r="A21" s="121"/>
      <c r="B21" s="122"/>
      <c r="C21" s="12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ht="21" customHeight="1">
      <c r="A22" s="124"/>
      <c r="B22" s="125"/>
      <c r="C22" s="126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19.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 ht="19.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ht="19.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19.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19.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ht="19.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19.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19.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19.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19.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19.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19.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ht="19.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ht="19.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19.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19.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9.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19.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ht="19.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6" ht="19.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ht="19.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6" ht="19.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 ht="19.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9.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ht="19.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ht="19.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9.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ht="19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ht="19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ht="19.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ht="19.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ht="19.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ht="19.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19.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ht="19.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ht="19.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ht="19.5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19.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ht="19.5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ht="19.5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ht="19.5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ht="19.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 ht="19.5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9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ht="19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ht="19.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ht="19.5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ht="19.5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ht="19.5" customHeigh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 ht="19.5" customHeight="1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ht="19.5" customHeigh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ht="19.5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ht="19.5" customHeight="1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ht="19.5" customHeight="1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ht="19.5" customHeight="1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 ht="19.5" customHeight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ht="19.5" customHeight="1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9.5" customHeight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ht="19.5" customHeight="1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ht="19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ht="19.5" customHeight="1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9.5" customHeight="1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ht="19.5" customHeight="1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ht="19.5" customHeight="1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ht="19.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ht="19.5" customHeight="1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ht="19.5" customHeight="1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 ht="19.5" customHeight="1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 ht="19.5" customHeight="1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 ht="19.5" customHeight="1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 ht="19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 ht="19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 ht="19.5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ht="19.5" customHeight="1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ht="19.5" customHeight="1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ht="19.5" customHeight="1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19.5" customHeight="1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:26" ht="19.5" customHeight="1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:26" ht="19.5" customHeight="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:26" ht="19.5" customHeight="1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:26" ht="19.5" customHeight="1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:26" ht="19.5" customHeight="1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:26" ht="19.5" customHeight="1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26" ht="19.5" customHeight="1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:26" ht="19.5" customHeight="1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:26" ht="19.5" customHeight="1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:26" ht="19.5" customHeight="1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:26" ht="19.5" customHeight="1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:26" ht="19.5" customHeight="1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:26" ht="19.5" customHeight="1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:26" ht="19.5" customHeight="1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:26" ht="19.5" customHeight="1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:26" ht="19.5" customHeight="1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 ht="19.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26" ht="19.5" customHeight="1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:26" ht="19.5" customHeight="1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:26" ht="19.5" customHeight="1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 ht="19.5" customHeight="1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:26" ht="19.5" customHeight="1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:26" ht="19.5" customHeight="1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:26" ht="19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:26" ht="19.5" customHeight="1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:26" ht="19.5" customHeight="1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:26" ht="19.5" customHeight="1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:26" ht="19.5" customHeight="1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:26" ht="19.5" customHeight="1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:26" ht="19.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:26" ht="19.5" customHeight="1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:26" ht="19.5" customHeight="1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:26" ht="19.5" customHeight="1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:26" ht="19.5" customHeight="1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:26" ht="19.5" customHeight="1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:26" ht="19.5" customHeight="1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:26" ht="19.5" customHeight="1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:26" ht="19.5" customHeight="1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:26" ht="19.5" customHeight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:26" ht="19.5" customHeight="1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:26" ht="19.5" customHeight="1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:26" ht="19.5" customHeight="1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:26" ht="19.5" customHeight="1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:26" ht="19.5" customHeight="1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:26" ht="19.5" customHeight="1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:26" ht="19.5" customHeight="1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:26" ht="19.5" customHeight="1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:26" ht="19.5" customHeight="1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:26" ht="19.5" customHeight="1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:26" ht="19.5" customHeight="1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 ht="19.5" customHeight="1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:26" ht="19.5" customHeight="1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:26" ht="19.5" customHeight="1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:26" ht="19.5" customHeight="1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:26" ht="19.5" customHeight="1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:26" ht="19.5" customHeight="1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:26" ht="19.5" customHeight="1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:26" ht="19.5" customHeight="1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:26" ht="19.5" customHeight="1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:26" ht="19.5" customHeight="1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:26" ht="19.5" customHeight="1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:26" ht="19.5" customHeight="1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:26" ht="19.5" customHeight="1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:26" ht="19.5" customHeight="1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:26" ht="19.5" customHeight="1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9.5" customHeight="1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:26" ht="19.5" customHeight="1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:26" ht="19.5" customHeight="1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:26" ht="19.5" customHeigh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:26" ht="19.5" customHeight="1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:26" ht="19.5" customHeight="1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:26" ht="19.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:26" ht="19.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spans="1:26" ht="19.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:26" ht="19.5" customHeight="1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:26" ht="19.5" customHeight="1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:26" ht="19.5" customHeight="1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:26" ht="19.5" customHeight="1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:26" ht="19.5" customHeight="1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6" ht="19.5" customHeight="1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:26" ht="19.5" customHeight="1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:26" ht="19.5" customHeight="1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:26" ht="19.5" customHeight="1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:26" ht="19.5" customHeight="1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:26" ht="19.5" customHeight="1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:26" ht="19.5" customHeight="1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:26" ht="19.5" customHeight="1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:26" ht="19.5" customHeight="1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:26" ht="19.5" customHeight="1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:26" ht="19.5" customHeight="1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:26" ht="19.5" customHeight="1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spans="1:26" ht="19.5" customHeight="1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spans="1:26" ht="19.5" customHeight="1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spans="1:26" ht="19.5" customHeight="1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spans="1:26" ht="19.5" customHeigh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spans="1:26" ht="19.5" customHeight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1:26" ht="19.5" customHeight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spans="1:26" ht="19.5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spans="1:26" ht="19.5" customHeight="1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spans="1:26" ht="19.5" customHeight="1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spans="1:26" ht="19.5" customHeight="1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:26" ht="19.5" customHeight="1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spans="1:26" ht="19.5" customHeight="1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spans="1:26" ht="19.5" customHeight="1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spans="1:26" ht="19.5" customHeight="1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spans="1:26" ht="19.5" customHeight="1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spans="1:26" ht="19.5" customHeight="1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:26" ht="19.5" customHeight="1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:26" ht="19.5" customHeight="1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spans="1:26" ht="19.5" customHeight="1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spans="1:26" ht="19.5" customHeight="1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spans="1:26" ht="19.5" customHeight="1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spans="1:26" ht="19.5" customHeight="1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6" ht="19.5" customHeight="1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:26" ht="19.5" customHeight="1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spans="1:26" ht="19.5" customHeight="1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:26" ht="19.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:26" ht="19.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:26" ht="19.5" customHeight="1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26" ht="19.5" customHeight="1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spans="1:26" ht="19.5" customHeight="1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spans="1:26" ht="19.5" customHeight="1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spans="1:26" ht="19.5" customHeight="1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spans="1:26" ht="19.5" customHeight="1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spans="1:26" ht="19.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:26" ht="19.5" customHeight="1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:26" ht="19.5" customHeight="1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:26" ht="19.5" customHeigh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:26" ht="19.5" customHeight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:26" ht="19.5" customHeight="1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:26" ht="19.5" customHeight="1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:26" ht="19.5" customHeight="1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:26" ht="19.5" customHeight="1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spans="1:26" ht="19.5" customHeight="1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:26" ht="19.5" customHeight="1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19.5" customHeight="1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:26" ht="19.5" customHeight="1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:26" ht="19.5" customHeight="1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:26" ht="19.5" customHeight="1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spans="1:26" ht="19.5" customHeight="1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:26" ht="19.5" customHeight="1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19.5" customHeight="1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19.5" customHeight="1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19.5" customHeight="1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19.5" customHeight="1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:26" ht="19.5" customHeight="1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19.5" customHeight="1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19.5" customHeight="1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19.5" customHeight="1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19.5" customHeight="1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19.5" customHeight="1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19.5" customHeight="1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19.5" customHeight="1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19.5" customHeight="1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19.5" customHeight="1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19.5" customHeight="1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19.5" customHeight="1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:26" ht="19.5" customHeight="1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:26" ht="19.5" customHeight="1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:26" ht="19.5" customHeight="1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:26" ht="19.5" customHeight="1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:26" ht="19.5" customHeight="1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:26" ht="19.5" customHeight="1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:26" ht="19.5" customHeight="1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:26" ht="19.5" customHeight="1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:26" ht="19.5" customHeight="1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:26" ht="19.5" customHeight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:26" ht="19.5" customHeight="1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26" ht="19.5" customHeight="1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26" ht="19.5" customHeight="1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:26" ht="19.5" customHeight="1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:26" ht="19.5" customHeight="1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:26" ht="19.5" customHeight="1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:26" ht="19.5" customHeight="1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:26" ht="19.5" customHeight="1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:26" ht="19.5" customHeight="1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:26" ht="19.5" customHeight="1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:26" ht="19.5" customHeight="1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:26" ht="19.5" customHeight="1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:26" ht="19.5" customHeight="1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 ht="19.5" customHeight="1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:26" ht="19.5" customHeight="1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:26" ht="19.5" customHeight="1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:26" ht="19.5" customHeight="1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:26" ht="19.5" customHeight="1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:26" ht="19.5" customHeight="1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:26" ht="19.5" customHeight="1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:26" ht="19.5" customHeight="1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:26" ht="19.5" customHeight="1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:26" ht="19.5" customHeight="1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:26" ht="19.5" customHeight="1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:26" ht="19.5" customHeight="1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:26" ht="19.5" customHeight="1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:26" ht="19.5" customHeight="1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:26" ht="19.5" customHeight="1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spans="1:26" ht="19.5" customHeight="1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:26" ht="19.5" customHeight="1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spans="1:26" ht="19.5" customHeight="1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:26" ht="19.5" customHeight="1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:26" ht="19.5" customHeight="1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:26" ht="19.5" customHeight="1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:26" ht="19.5" customHeight="1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:26" ht="19.5" customHeight="1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:26" ht="19.5" customHeight="1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:26" ht="19.5" customHeight="1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:26" ht="19.5" customHeight="1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:26" ht="19.5" customHeight="1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:26" ht="19.5" customHeight="1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:26" ht="19.5" customHeight="1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:26" ht="19.5" customHeight="1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:26" ht="19.5" customHeight="1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:26" ht="19.5" customHeight="1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:26" ht="19.5" customHeight="1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:26" ht="19.5" customHeight="1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:26" ht="19.5" customHeight="1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:26" ht="19.5" customHeight="1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:26" ht="19.5" customHeight="1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:26" ht="19.5" customHeight="1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:26" ht="19.5" customHeight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:26" ht="19.5" customHeight="1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:26" ht="19.5" customHeight="1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:26" ht="19.5" customHeight="1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:26" ht="19.5" customHeight="1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:26" ht="19.5" customHeight="1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:26" ht="19.5" customHeight="1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:26" ht="19.5" customHeight="1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:26" ht="19.5" customHeight="1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:26" ht="19.5" customHeight="1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:26" ht="19.5" customHeight="1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:26" ht="19.5" customHeight="1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:26" ht="19.5" customHeight="1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:26" ht="19.5" customHeight="1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:26" ht="19.5" customHeight="1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 ht="19.5" customHeight="1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:26" ht="19.5" customHeight="1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:26" ht="19.5" customHeight="1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:26" ht="19.5" customHeight="1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:26" ht="19.5" customHeight="1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:26" ht="19.5" customHeight="1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:26" ht="19.5" customHeight="1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:26" ht="19.5" customHeight="1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:26" ht="19.5" customHeight="1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:26" ht="19.5" customHeight="1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:26" ht="19.5" customHeight="1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spans="1:26" ht="19.5" customHeight="1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spans="1:26" ht="19.5" customHeight="1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spans="1:26" ht="19.5" customHeight="1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spans="1:26" ht="19.5" customHeight="1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spans="1:26" ht="19.5" customHeight="1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spans="1:26" ht="19.5" customHeight="1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spans="1:26" ht="19.5" customHeight="1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spans="1:26" ht="19.5" customHeight="1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spans="1:26" ht="19.5" customHeight="1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spans="1:26" ht="19.5" customHeight="1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spans="1:26" ht="19.5" customHeight="1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spans="1:26" ht="19.5" customHeight="1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spans="1:26" ht="19.5" customHeight="1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spans="1:26" ht="19.5" customHeight="1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spans="1:26" ht="19.5" customHeight="1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spans="1:26" ht="19.5" customHeight="1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spans="1:26" ht="19.5" customHeight="1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spans="1:26" ht="19.5" customHeight="1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spans="1:26" ht="19.5" customHeight="1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spans="1:26" ht="19.5" customHeight="1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spans="1:26" ht="19.5" customHeight="1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spans="1:26" ht="19.5" customHeight="1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</row>
    <row r="367" spans="1:26" ht="19.5" customHeight="1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spans="1:26" ht="19.5" customHeight="1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spans="1:26" ht="19.5" customHeight="1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spans="1:26" ht="19.5" customHeight="1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spans="1:26" ht="19.5" customHeight="1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spans="1:26" ht="19.5" customHeight="1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</row>
    <row r="373" spans="1:26" ht="19.5" customHeight="1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spans="1:26" ht="19.5" customHeight="1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spans="1:26" ht="19.5" customHeight="1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spans="1:26" ht="19.5" customHeight="1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spans="1:26" ht="19.5" customHeight="1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spans="1:26" ht="19.5" customHeight="1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1:26" ht="19.5" customHeight="1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:26" ht="19.5" customHeight="1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 ht="19.5" customHeight="1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 ht="19.5" customHeight="1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 ht="19.5" customHeight="1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 ht="19.5" customHeight="1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 ht="19.5" customHeight="1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19.5" customHeight="1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19.5" customHeight="1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19.5" customHeight="1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19.5" customHeight="1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19.5" customHeight="1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19.5" customHeight="1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19.5" customHeight="1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19.5" customHeight="1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19.5" customHeight="1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19.5" customHeight="1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19.5" customHeight="1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19.5" customHeight="1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19.5" customHeight="1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9.5" customHeight="1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19.5" customHeight="1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9.5" customHeight="1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9.5" customHeight="1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9.5" customHeight="1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9.5" customHeight="1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19.5" customHeight="1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19.5" customHeight="1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19.5" customHeight="1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19.5" customHeight="1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19.5" customHeight="1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19.5" customHeight="1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 ht="19.5" customHeight="1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19.5" customHeight="1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19.5" customHeight="1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19.5" customHeight="1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19.5" customHeight="1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19.5" customHeight="1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 ht="19.5" customHeight="1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 ht="19.5" customHeight="1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 ht="19.5" customHeight="1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 ht="19.5" customHeight="1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 ht="19.5" customHeight="1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 ht="19.5" customHeight="1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 ht="19.5" customHeight="1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 ht="19.5" customHeight="1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 ht="19.5" customHeight="1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 ht="19.5" customHeight="1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 ht="19.5" customHeight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 ht="19.5" customHeight="1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 ht="19.5" customHeight="1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 ht="19.5" customHeight="1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 ht="19.5" customHeight="1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 ht="19.5" customHeight="1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 ht="19.5" customHeight="1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 ht="19.5" customHeight="1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 ht="19.5" customHeight="1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19.5" customHeight="1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spans="1:26" ht="19.5" customHeight="1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ht="19.5" customHeight="1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 ht="19.5" customHeight="1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 ht="19.5" customHeight="1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 ht="19.5" customHeight="1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 ht="19.5" customHeight="1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spans="1:26" ht="19.5" customHeight="1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spans="1:26" ht="19.5" customHeight="1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 ht="19.5" customHeight="1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 ht="19.5" customHeight="1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 ht="19.5" customHeight="1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 ht="19.5" customHeight="1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26" ht="19.5" customHeight="1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spans="1:26" ht="19.5" customHeight="1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spans="1:26" ht="19.5" customHeight="1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spans="1:26" ht="19.5" customHeight="1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spans="1:26" ht="19.5" customHeight="1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spans="1:26" ht="19.5" customHeight="1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spans="1:26" ht="19.5" customHeight="1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</row>
    <row r="456" spans="1:26" ht="19.5" customHeight="1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</row>
    <row r="457" spans="1:26" ht="19.5" customHeight="1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</row>
    <row r="458" spans="1:26" ht="19.5" customHeight="1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</row>
    <row r="459" spans="1:26" ht="19.5" customHeight="1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</row>
    <row r="460" spans="1:26" ht="19.5" customHeight="1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</row>
    <row r="461" spans="1:26" ht="19.5" customHeight="1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</row>
    <row r="462" spans="1:26" ht="19.5" customHeight="1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</row>
    <row r="463" spans="1:26" ht="19.5" customHeight="1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</row>
    <row r="464" spans="1:26" ht="19.5" customHeight="1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</row>
    <row r="465" spans="1:26" ht="19.5" customHeight="1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</row>
    <row r="466" spans="1:26" ht="19.5" customHeight="1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</row>
    <row r="467" spans="1:26" ht="19.5" customHeight="1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</row>
    <row r="468" spans="1:26" ht="19.5" customHeight="1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spans="1:26" ht="19.5" customHeight="1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spans="1:26" ht="19.5" customHeight="1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spans="1:26" ht="19.5" customHeight="1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spans="1:26" ht="19.5" customHeight="1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spans="1:26" ht="19.5" customHeight="1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spans="1:26" ht="19.5" customHeight="1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spans="1:26" ht="19.5" customHeight="1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 ht="19.5" customHeight="1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spans="1:26" ht="19.5" customHeight="1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spans="1:26" ht="19.5" customHeight="1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spans="1:26" ht="19.5" customHeight="1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spans="1:26" ht="19.5" customHeight="1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spans="1:26" ht="19.5" customHeight="1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 ht="19.5" customHeight="1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 ht="19.5" customHeight="1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 ht="19.5" customHeight="1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 ht="19.5" customHeight="1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 ht="19.5" customHeight="1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 ht="19.5" customHeight="1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 ht="19.5" customHeight="1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 ht="19.5" customHeight="1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 ht="19.5" customHeight="1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 ht="19.5" customHeight="1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spans="1:26" ht="19.5" customHeight="1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spans="1:26" ht="19.5" customHeight="1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spans="1:26" ht="19.5" customHeight="1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spans="1:26" ht="19.5" customHeight="1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spans="1:26" ht="19.5" customHeight="1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spans="1:26" ht="19.5" customHeight="1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spans="1:26" ht="19.5" customHeight="1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spans="1:26" ht="19.5" customHeight="1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spans="1:26" ht="19.5" customHeight="1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spans="1:26" ht="19.5" customHeight="1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spans="1:26" ht="19.5" customHeight="1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spans="1:26" ht="19.5" customHeight="1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spans="1:26" ht="19.5" customHeight="1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spans="1:26" ht="19.5" customHeight="1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spans="1:26" ht="19.5" customHeight="1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spans="1:26" ht="19.5" customHeight="1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spans="1:26" ht="19.5" customHeight="1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spans="1:26" ht="19.5" customHeight="1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spans="1:26" ht="19.5" customHeight="1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spans="1:26" ht="19.5" customHeight="1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spans="1:26" ht="19.5" customHeight="1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spans="1:26" ht="19.5" customHeight="1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spans="1:26" ht="19.5" customHeight="1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spans="1:26" ht="19.5" customHeight="1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spans="1:26" ht="19.5" customHeight="1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spans="1:26" ht="19.5" customHeight="1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spans="1:26" ht="19.5" customHeight="1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spans="1:26" ht="19.5" customHeight="1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spans="1:26" ht="19.5" customHeight="1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spans="1:26" ht="19.5" customHeight="1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spans="1:26" ht="19.5" customHeight="1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spans="1:26" ht="19.5" customHeight="1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spans="1:26" ht="19.5" customHeight="1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spans="1:26" ht="19.5" customHeight="1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spans="1:26" ht="19.5" customHeight="1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spans="1:26" ht="19.5" customHeight="1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spans="1:26" ht="19.5" customHeight="1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spans="1:26" ht="19.5" customHeight="1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spans="1:26" ht="19.5" customHeight="1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spans="1:26" ht="19.5" customHeight="1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spans="1:26" ht="19.5" customHeight="1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spans="1:26" ht="19.5" customHeight="1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spans="1:26" ht="19.5" customHeight="1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spans="1:26" ht="19.5" customHeight="1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spans="1:26" ht="19.5" customHeight="1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spans="1:26" ht="19.5" customHeight="1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spans="1:26" ht="19.5" customHeight="1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spans="1:26" ht="19.5" customHeight="1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spans="1:26" ht="19.5" customHeight="1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19.5" customHeight="1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spans="1:26" ht="19.5" customHeight="1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spans="1:26" ht="19.5" customHeight="1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spans="1:26" ht="19.5" customHeight="1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spans="1:26" ht="19.5" customHeight="1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 ht="19.5" customHeight="1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spans="1:26" ht="19.5" customHeight="1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spans="1:26" ht="19.5" customHeight="1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spans="1:26" ht="19.5" customHeight="1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spans="1:26" ht="19.5" customHeight="1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spans="1:26" ht="19.5" customHeight="1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spans="1:26" ht="19.5" customHeight="1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19.5" customHeight="1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spans="1:26" ht="19.5" customHeight="1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spans="1:26" ht="19.5" customHeight="1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spans="1:26" ht="19.5" customHeight="1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spans="1:26" ht="19.5" customHeight="1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spans="1:26" ht="19.5" customHeight="1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spans="1:26" ht="19.5" customHeight="1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spans="1:26" ht="19.5" customHeight="1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spans="1:26" ht="19.5" customHeight="1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spans="1:26" ht="19.5" customHeight="1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spans="1:26" ht="19.5" customHeight="1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spans="1:26" ht="19.5" customHeight="1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spans="1:26" ht="19.5" customHeight="1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spans="1:26" ht="19.5" customHeight="1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spans="1:26" ht="19.5" customHeight="1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spans="1:26" ht="19.5" customHeight="1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spans="1:26" ht="19.5" customHeight="1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spans="1:26" ht="19.5" customHeight="1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spans="1:26" ht="19.5" customHeight="1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spans="1:26" ht="19.5" customHeight="1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spans="1:26" ht="19.5" customHeight="1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spans="1:26" ht="19.5" customHeight="1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spans="1:26" ht="19.5" customHeight="1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spans="1:26" ht="19.5" customHeight="1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spans="1:26" ht="19.5" customHeight="1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spans="1:26" ht="19.5" customHeight="1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spans="1:26" ht="19.5" customHeight="1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spans="1:26" ht="19.5" customHeight="1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spans="1:26" ht="19.5" customHeight="1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spans="1:26" ht="19.5" customHeight="1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spans="1:26" ht="19.5" customHeight="1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spans="1:26" ht="19.5" customHeight="1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spans="1:26" ht="19.5" customHeight="1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spans="1:26" ht="19.5" customHeight="1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spans="1:26" ht="19.5" customHeight="1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spans="1:26" ht="19.5" customHeight="1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spans="1:26" ht="19.5" customHeight="1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spans="1:26" ht="19.5" customHeight="1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spans="1:26" ht="19.5" customHeight="1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spans="1:26" ht="19.5" customHeight="1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spans="1:26" ht="19.5" customHeight="1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spans="1:26" ht="19.5" customHeight="1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spans="1:26" ht="19.5" customHeight="1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spans="1:26" ht="19.5" customHeight="1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 ht="19.5" customHeight="1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spans="1:26" ht="19.5" customHeight="1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spans="1:26" ht="19.5" customHeight="1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spans="1:26" ht="19.5" customHeight="1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spans="1:26" ht="19.5" customHeight="1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spans="1:26" ht="19.5" customHeight="1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spans="1:26" ht="19.5" customHeight="1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spans="1:26" ht="19.5" customHeight="1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spans="1:26" ht="19.5" customHeight="1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spans="1:26" ht="19.5" customHeight="1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spans="1:26" ht="19.5" customHeight="1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spans="1:26" ht="19.5" customHeight="1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spans="1:26" ht="19.5" customHeight="1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spans="1:26" ht="19.5" customHeight="1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spans="1:26" ht="19.5" customHeight="1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spans="1:26" ht="19.5" customHeight="1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spans="1:26" ht="19.5" customHeight="1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spans="1:26" ht="19.5" customHeight="1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spans="1:26" ht="19.5" customHeight="1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spans="1:26" ht="19.5" customHeight="1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spans="1:26" ht="19.5" customHeight="1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spans="1:26" ht="19.5" customHeight="1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 ht="19.5" customHeight="1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 ht="19.5" customHeight="1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spans="1:26" ht="19.5" customHeight="1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 ht="19.5" customHeight="1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 ht="19.5" customHeight="1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 ht="19.5" customHeight="1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 ht="19.5" customHeight="1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 ht="19.5" customHeight="1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 ht="19.5" customHeight="1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 ht="19.5" customHeight="1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 ht="19.5" customHeight="1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 ht="19.5" customHeight="1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 ht="19.5" customHeight="1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 ht="19.5" customHeight="1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spans="1:26" ht="19.5" customHeight="1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 ht="19.5" customHeight="1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spans="1:26" ht="19.5" customHeight="1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spans="1:26" ht="19.5" customHeight="1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spans="1:26" ht="19.5" customHeight="1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spans="1:26" ht="19.5" customHeight="1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 ht="19.5" customHeight="1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spans="1:26" ht="19.5" customHeight="1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spans="1:26" ht="19.5" customHeight="1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spans="1:26" ht="19.5" customHeight="1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 ht="19.5" customHeight="1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spans="1:26" ht="19.5" customHeight="1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 ht="19.5" customHeight="1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spans="1:26" ht="19.5" customHeight="1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spans="1:26" ht="19.5" customHeight="1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spans="1:26" ht="19.5" customHeight="1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spans="1:26" ht="19.5" customHeight="1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spans="1:26" ht="19.5" customHeight="1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spans="1:26" ht="19.5" customHeight="1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spans="1:26" ht="19.5" customHeight="1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spans="1:26" ht="19.5" customHeight="1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spans="1:26" ht="19.5" customHeight="1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spans="1:26" ht="19.5" customHeight="1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spans="1:26" ht="19.5" customHeight="1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spans="1:26" ht="19.5" customHeight="1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spans="1:26" ht="19.5" customHeight="1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spans="1:26" ht="19.5" customHeight="1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spans="1:26" ht="19.5" customHeight="1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spans="1:26" ht="19.5" customHeight="1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spans="1:26" ht="19.5" customHeight="1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spans="1:26" ht="19.5" customHeight="1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spans="1:26" ht="19.5" customHeight="1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spans="1:26" ht="19.5" customHeight="1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spans="1:26" ht="19.5" customHeight="1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spans="1:26" ht="19.5" customHeight="1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spans="1:26" ht="19.5" customHeight="1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spans="1:26" ht="19.5" customHeight="1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spans="1:26" ht="19.5" customHeight="1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spans="1:26" ht="19.5" customHeight="1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spans="1:26" ht="19.5" customHeight="1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spans="1:26" ht="19.5" customHeight="1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spans="1:26" ht="19.5" customHeight="1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spans="1:26" ht="19.5" customHeight="1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spans="1:26" ht="19.5" customHeight="1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spans="1:26" ht="19.5" customHeight="1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 ht="19.5" customHeight="1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spans="1:26" ht="19.5" customHeight="1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spans="1:26" ht="19.5" customHeight="1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spans="1:26" ht="19.5" customHeight="1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spans="1:26" ht="19.5" customHeight="1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 ht="19.5" customHeight="1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spans="1:26" ht="19.5" customHeight="1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spans="1:26" ht="19.5" customHeight="1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 ht="19.5" customHeight="1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 ht="19.5" customHeight="1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 ht="19.5" customHeight="1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 ht="19.5" customHeight="1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spans="1:26" ht="19.5" customHeight="1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 ht="19.5" customHeight="1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 ht="19.5" customHeight="1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 ht="19.5" customHeight="1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spans="1:26" ht="19.5" customHeight="1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spans="1:26" ht="19.5" customHeight="1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spans="1:26" ht="19.5" customHeight="1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spans="1:26" ht="19.5" customHeight="1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spans="1:26" ht="19.5" customHeight="1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spans="1:26" ht="19.5" customHeight="1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spans="1:26" ht="19.5" customHeight="1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spans="1:26" ht="19.5" customHeight="1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spans="1:26" ht="19.5" customHeight="1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spans="1:26" ht="19.5" customHeight="1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spans="1:26" ht="19.5" customHeight="1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spans="1:26" ht="19.5" customHeight="1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spans="1:26" ht="19.5" customHeight="1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spans="1:26" ht="19.5" customHeight="1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spans="1:26" ht="19.5" customHeight="1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spans="1:26" ht="19.5" customHeight="1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spans="1:26" ht="19.5" customHeight="1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spans="1:26" ht="19.5" customHeight="1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spans="1:26" ht="19.5" customHeight="1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spans="1:26" ht="19.5" customHeight="1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spans="1:26" ht="19.5" customHeight="1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spans="1:26" ht="19.5" customHeight="1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spans="1:26" ht="19.5" customHeight="1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spans="1:26" ht="19.5" customHeight="1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spans="1:26" ht="19.5" customHeight="1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spans="1:26" ht="19.5" customHeight="1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spans="1:26" ht="19.5" customHeight="1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spans="1:26" ht="19.5" customHeight="1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spans="1:26" ht="19.5" customHeight="1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spans="1:26" ht="19.5" customHeight="1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spans="1:26" ht="19.5" customHeight="1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spans="1:26" ht="19.5" customHeight="1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spans="1:26" ht="19.5" customHeight="1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spans="1:26" ht="19.5" customHeight="1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spans="1:26" ht="19.5" customHeight="1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spans="1:26" ht="19.5" customHeight="1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spans="1:26" ht="19.5" customHeight="1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spans="1:26" ht="19.5" customHeight="1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spans="1:26" ht="19.5" customHeight="1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spans="1:26" ht="19.5" customHeight="1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spans="1:26" ht="19.5" customHeight="1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spans="1:26" ht="19.5" customHeight="1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spans="1:26" ht="19.5" customHeight="1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spans="1:26" ht="19.5" customHeight="1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spans="1:26" ht="19.5" customHeight="1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spans="1:26" ht="19.5" customHeight="1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spans="1:26" ht="19.5" customHeight="1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spans="1:26" ht="19.5" customHeight="1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spans="1:26" ht="19.5" customHeight="1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spans="1:26" ht="19.5" customHeight="1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spans="1:26" ht="19.5" customHeight="1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spans="1:26" ht="19.5" customHeight="1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spans="1:26" ht="19.5" customHeight="1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 ht="19.5" customHeight="1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spans="1:26" ht="19.5" customHeight="1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spans="1:26" ht="19.5" customHeight="1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spans="1:26" ht="19.5" customHeight="1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spans="1:26" ht="19.5" customHeight="1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spans="1:26" ht="19.5" customHeight="1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spans="1:26" ht="19.5" customHeight="1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spans="1:26" ht="19.5" customHeight="1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spans="1:26" ht="19.5" customHeight="1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spans="1:26" ht="19.5" customHeight="1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spans="1:26" ht="19.5" customHeight="1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19.5" customHeight="1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spans="1:26" ht="19.5" customHeight="1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spans="1:26" ht="19.5" customHeight="1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spans="1:26" ht="19.5" customHeight="1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spans="1:26" ht="19.5" customHeight="1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spans="1:26" ht="19.5" customHeight="1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spans="1:26" ht="19.5" customHeight="1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spans="1:26" ht="19.5" customHeight="1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spans="1:26" ht="19.5" customHeight="1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spans="1:26" ht="19.5" customHeight="1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spans="1:26" ht="19.5" customHeight="1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spans="1:26" ht="19.5" customHeight="1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spans="1:26" ht="19.5" customHeight="1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spans="1:26" ht="19.5" customHeight="1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spans="1:26" ht="19.5" customHeight="1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spans="1:26" ht="19.5" customHeight="1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spans="1:26" ht="19.5" customHeight="1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spans="1:26" ht="19.5" customHeight="1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spans="1:26" ht="19.5" customHeight="1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spans="1:26" ht="19.5" customHeight="1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spans="1:26" ht="19.5" customHeight="1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spans="1:26" ht="19.5" customHeight="1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spans="1:26" ht="19.5" customHeight="1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spans="1:26" ht="19.5" customHeight="1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spans="1:26" ht="19.5" customHeight="1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spans="1:26" ht="19.5" customHeight="1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spans="1:26" ht="19.5" customHeight="1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spans="1:26" ht="19.5" customHeight="1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spans="1:26" ht="19.5" customHeight="1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spans="1:26" ht="19.5" customHeight="1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spans="1:26" ht="19.5" customHeight="1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spans="1:26" ht="19.5" customHeight="1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spans="1:26" ht="19.5" customHeight="1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spans="1:26" ht="19.5" customHeight="1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1:26" ht="19.5" customHeight="1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spans="1:26" ht="19.5" customHeight="1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spans="1:26" ht="19.5" customHeight="1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spans="1:26" ht="19.5" customHeight="1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spans="1:26" ht="19.5" customHeight="1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spans="1:26" ht="19.5" customHeight="1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spans="1:26" ht="19.5" customHeight="1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1:26" ht="19.5" customHeight="1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1:26" ht="19.5" customHeight="1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spans="1:26" ht="19.5" customHeight="1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spans="1:26" ht="19.5" customHeight="1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spans="1:26" ht="19.5" customHeight="1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spans="1:26" ht="19.5" customHeight="1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spans="1:26" ht="19.5" customHeight="1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spans="1:26" ht="19.5" customHeight="1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spans="1:26" ht="19.5" customHeight="1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1:26" ht="19.5" customHeight="1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spans="1:26" ht="19.5" customHeight="1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spans="1:26" ht="19.5" customHeight="1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spans="1:26" ht="19.5" customHeight="1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spans="1:26" ht="19.5" customHeight="1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spans="1:26" ht="19.5" customHeight="1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spans="1:26" ht="19.5" customHeight="1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spans="1:26" ht="19.5" customHeight="1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spans="1:26" ht="19.5" customHeight="1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spans="1:26" ht="19.5" customHeight="1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1:26" ht="19.5" customHeight="1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spans="1:26" ht="19.5" customHeight="1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spans="1:26" ht="19.5" customHeight="1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spans="1:26" ht="19.5" customHeight="1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spans="1:26" ht="19.5" customHeight="1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1:26" ht="19.5" customHeight="1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spans="1:26" ht="19.5" customHeight="1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spans="1:26" ht="19.5" customHeight="1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spans="1:26" ht="19.5" customHeight="1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spans="1:26" ht="19.5" customHeight="1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spans="1:26" ht="19.5" customHeight="1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spans="1:26" ht="19.5" customHeight="1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spans="1:26" ht="19.5" customHeight="1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spans="1:26" ht="19.5" customHeight="1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spans="1:26" ht="19.5" customHeight="1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spans="1:26" ht="19.5" customHeight="1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spans="1:26" ht="19.5" customHeight="1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spans="1:26" ht="19.5" customHeight="1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spans="1:26" ht="19.5" customHeight="1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spans="1:26" ht="19.5" customHeight="1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spans="1:26" ht="19.5" customHeight="1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spans="1:26" ht="19.5" customHeight="1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spans="1:26" ht="19.5" customHeight="1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spans="1:26" ht="19.5" customHeight="1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spans="1:26" ht="19.5" customHeight="1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spans="1:26" ht="19.5" customHeight="1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spans="1:26" ht="19.5" customHeight="1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spans="1:26" ht="19.5" customHeight="1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spans="1:26" ht="19.5" customHeight="1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spans="1:26" ht="19.5" customHeight="1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spans="1:26" ht="19.5" customHeight="1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spans="1:26" ht="19.5" customHeight="1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spans="1:26" ht="19.5" customHeight="1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spans="1:26" ht="19.5" customHeight="1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1:26" ht="19.5" customHeight="1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spans="1:26" ht="19.5" customHeight="1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spans="1:26" ht="19.5" customHeight="1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spans="1:26" ht="19.5" customHeight="1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spans="1:26" ht="19.5" customHeight="1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spans="1:26" ht="19.5" customHeight="1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spans="1:26" ht="19.5" customHeight="1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spans="1:26" ht="19.5" customHeight="1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spans="1:26" ht="19.5" customHeight="1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spans="1:26" ht="19.5" customHeight="1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spans="1:26" ht="19.5" customHeight="1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spans="1:26" ht="19.5" customHeight="1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spans="1:26" ht="19.5" customHeight="1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spans="1:26" ht="19.5" customHeight="1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spans="1:26" ht="19.5" customHeight="1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spans="1:26" ht="19.5" customHeight="1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spans="1:26" ht="19.5" customHeight="1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spans="1:26" ht="19.5" customHeight="1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spans="1:26" ht="19.5" customHeight="1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spans="1:26" ht="19.5" customHeight="1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spans="1:26" ht="19.5" customHeight="1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spans="1:26" ht="19.5" customHeight="1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spans="1:26" ht="19.5" customHeight="1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spans="1:26" ht="19.5" customHeight="1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spans="1:26" ht="19.5" customHeight="1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spans="1:26" ht="19.5" customHeight="1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1:26" ht="19.5" customHeight="1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spans="1:26" ht="19.5" customHeight="1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1:26" ht="19.5" customHeight="1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spans="1:26" ht="19.5" customHeight="1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spans="1:26" ht="19.5" customHeight="1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spans="1:26" ht="19.5" customHeight="1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1:26" ht="19.5" customHeight="1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1:26" ht="19.5" customHeight="1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1:26" ht="19.5" customHeight="1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1:26" ht="19.5" customHeight="1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1:26" ht="19.5" customHeight="1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1:26" ht="19.5" customHeight="1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1:26" ht="19.5" customHeight="1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 ht="19.5" customHeight="1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1:26" ht="19.5" customHeight="1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1:26" ht="19.5" customHeight="1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1:26" ht="19.5" customHeight="1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1:26" ht="19.5" customHeight="1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1:26" ht="19.5" customHeight="1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1:26" ht="19.5" customHeight="1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1:26" ht="19.5" customHeight="1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1:26" ht="19.5" customHeight="1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1:26" ht="19.5" customHeight="1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1:26" ht="19.5" customHeight="1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1:26" ht="19.5" customHeight="1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1:26" ht="19.5" customHeight="1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1:26" ht="19.5" customHeight="1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1:26" ht="19.5" customHeight="1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1:26" ht="19.5" customHeight="1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1:26" ht="19.5" customHeight="1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1:26" ht="19.5" customHeight="1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1:26" ht="19.5" customHeight="1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1:26" ht="19.5" customHeight="1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1:26" ht="19.5" customHeight="1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1:26" ht="19.5" customHeight="1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1:26" ht="19.5" customHeight="1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1:26" ht="19.5" customHeight="1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1:26" ht="19.5" customHeight="1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1:26" ht="19.5" customHeight="1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1:26" ht="19.5" customHeight="1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1:26" ht="19.5" customHeight="1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1:26" ht="19.5" customHeight="1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1:26" ht="19.5" customHeight="1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1:26" ht="19.5" customHeight="1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1:26" ht="19.5" customHeight="1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1:26" ht="19.5" customHeight="1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1:26" ht="19.5" customHeight="1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1:26" ht="19.5" customHeight="1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1:26" ht="19.5" customHeight="1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1:26" ht="19.5" customHeight="1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1:26" ht="19.5" customHeight="1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1:26" ht="19.5" customHeight="1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1:26" ht="19.5" customHeight="1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1:26" ht="19.5" customHeight="1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1:26" ht="19.5" customHeight="1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1:26" ht="19.5" customHeight="1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1:26" ht="19.5" customHeight="1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1:26" ht="19.5" customHeight="1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1:26" ht="19.5" customHeight="1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1:26" ht="19.5" customHeight="1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1:26" ht="19.5" customHeight="1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1:26" ht="19.5" customHeight="1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1:26" ht="19.5" customHeight="1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1:26" ht="19.5" customHeight="1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1:26" ht="19.5" customHeight="1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1:26" ht="19.5" customHeight="1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1:26" ht="19.5" customHeight="1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spans="1:26" ht="19.5" customHeight="1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spans="1:26" ht="19.5" customHeight="1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spans="1:26" ht="19.5" customHeight="1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spans="1:26" ht="19.5" customHeight="1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spans="1:26" ht="19.5" customHeight="1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spans="1:26" ht="19.5" customHeight="1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spans="1:26" ht="19.5" customHeight="1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spans="1:26" ht="19.5" customHeight="1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spans="1:26" ht="19.5" customHeight="1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spans="1:26" ht="19.5" customHeight="1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  <row r="955" spans="1:26" ht="19.5" customHeight="1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</row>
    <row r="956" spans="1:26" ht="19.5" customHeight="1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</row>
    <row r="957" spans="1:26" ht="19.5" customHeight="1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</row>
    <row r="958" spans="1:26" ht="19.5" customHeight="1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</row>
    <row r="959" spans="1:26" ht="19.5" customHeight="1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</row>
    <row r="960" spans="1:26" ht="19.5" customHeight="1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</row>
    <row r="961" spans="1:26" ht="19.5" customHeight="1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</row>
    <row r="962" spans="1:26" ht="19.5" customHeight="1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</row>
    <row r="963" spans="1:26" ht="19.5" customHeight="1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</row>
    <row r="964" spans="1:26" ht="19.5" customHeight="1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</row>
    <row r="965" spans="1:26" ht="19.5" customHeight="1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</row>
    <row r="966" spans="1:26" ht="19.5" customHeight="1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</row>
    <row r="967" spans="1:26" ht="19.5" customHeight="1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</row>
    <row r="968" spans="1:26" ht="19.5" customHeight="1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</row>
    <row r="969" spans="1:26" ht="19.5" customHeight="1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</row>
    <row r="970" spans="1:26" ht="19.5" customHeight="1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</row>
    <row r="971" spans="1:26" ht="19.5" customHeight="1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</row>
    <row r="972" spans="1:26" ht="19.5" customHeight="1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</row>
    <row r="973" spans="1:26" ht="19.5" customHeight="1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</row>
    <row r="974" spans="1:26" ht="19.5" customHeight="1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</row>
    <row r="975" spans="1:26" ht="19.5" customHeight="1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</row>
    <row r="976" spans="1:26" ht="19.5" customHeight="1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</row>
    <row r="977" spans="1:26" ht="19.5" customHeight="1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</row>
    <row r="978" spans="1:26" ht="19.5" customHeight="1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</row>
    <row r="979" spans="1:26" ht="19.5" customHeight="1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</row>
    <row r="980" spans="1:26" ht="19.5" customHeight="1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</row>
    <row r="981" spans="1:26" ht="19.5" customHeight="1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</row>
    <row r="982" spans="1:26" ht="19.5" customHeight="1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</row>
    <row r="983" spans="1:26" ht="19.5" customHeight="1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</row>
    <row r="984" spans="1:26" ht="19.5" customHeight="1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spans="1:26" ht="19.5" customHeight="1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</row>
    <row r="986" spans="1:26" ht="19.5" customHeight="1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</row>
    <row r="987" spans="1:26" ht="19.5" customHeight="1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</row>
    <row r="988" spans="1:26" ht="19.5" customHeight="1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</row>
    <row r="989" spans="1:26" ht="19.5" customHeight="1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</row>
    <row r="990" spans="1:26" ht="19.5" customHeight="1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</row>
    <row r="991" spans="1:26" ht="19.5" customHeight="1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</row>
    <row r="992" spans="1:26" ht="19.5" customHeight="1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</row>
    <row r="993" spans="1:26" ht="19.5" customHeight="1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</row>
    <row r="994" spans="1:26" ht="19.5" customHeight="1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</row>
    <row r="995" spans="1:26" ht="19.5" customHeight="1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</row>
    <row r="996" spans="1:26" ht="19.5" customHeight="1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</row>
    <row r="997" spans="1:26" ht="19.5" customHeight="1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</row>
    <row r="998" spans="1:26" ht="19.5" customHeight="1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</row>
    <row r="999" spans="1:26" ht="19.5" customHeight="1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</row>
    <row r="1000" spans="1:26" ht="19.5" customHeight="1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</row>
  </sheetData>
  <phoneticPr fontId="26" type="noConversion"/>
  <pageMargins left="0.5" right="0.5" top="0.75" bottom="0.75" header="0" footer="0"/>
  <pageSetup scale="72" orientation="portrait"/>
  <headerFooter>
    <oddFooter>&amp;C000000&amp;P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00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6328125" defaultRowHeight="15.75" customHeight="1"/>
  <cols>
    <col min="1" max="26" width="14.26953125" customWidth="1"/>
  </cols>
  <sheetData>
    <row r="1" spans="1:26" ht="21" customHeight="1">
      <c r="A1" s="102"/>
      <c r="B1" s="103"/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21" customHeight="1">
      <c r="A2" s="105"/>
      <c r="B2" s="106" t="s">
        <v>320</v>
      </c>
      <c r="C2" s="107" t="s">
        <v>304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20.25" customHeight="1">
      <c r="A3" s="127" t="s">
        <v>321</v>
      </c>
      <c r="B3" s="109"/>
      <c r="C3" s="110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26">
      <c r="A4" s="111" t="s">
        <v>322</v>
      </c>
      <c r="B4" s="112">
        <v>60</v>
      </c>
      <c r="C4" s="113">
        <f t="shared" ref="C4:C11" si="0">B4*7</f>
        <v>420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39">
      <c r="A5" s="111" t="s">
        <v>323</v>
      </c>
      <c r="B5" s="112">
        <v>40</v>
      </c>
      <c r="C5" s="113">
        <f t="shared" si="0"/>
        <v>280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9.5" customHeight="1">
      <c r="A6" s="111" t="s">
        <v>324</v>
      </c>
      <c r="B6" s="112">
        <v>30</v>
      </c>
      <c r="C6" s="113">
        <f t="shared" si="0"/>
        <v>210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9.5" customHeight="1">
      <c r="A7" s="111" t="s">
        <v>315</v>
      </c>
      <c r="B7" s="112">
        <v>30</v>
      </c>
      <c r="C7" s="113">
        <f t="shared" si="0"/>
        <v>210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ht="39">
      <c r="A8" s="111" t="s">
        <v>325</v>
      </c>
      <c r="B8" s="112">
        <v>40</v>
      </c>
      <c r="C8" s="113">
        <f t="shared" si="0"/>
        <v>280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9.5" customHeight="1">
      <c r="A9" s="111" t="s">
        <v>316</v>
      </c>
      <c r="B9" s="112">
        <v>3</v>
      </c>
      <c r="C9" s="113">
        <f t="shared" si="0"/>
        <v>21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ht="19.5" customHeight="1">
      <c r="A10" s="111" t="s">
        <v>317</v>
      </c>
      <c r="B10" s="112">
        <v>15</v>
      </c>
      <c r="C10" s="113">
        <f t="shared" si="0"/>
        <v>105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31.5" customHeight="1">
      <c r="A11" s="111" t="s">
        <v>326</v>
      </c>
      <c r="B11" s="112">
        <v>30</v>
      </c>
      <c r="C11" s="113">
        <f t="shared" si="0"/>
        <v>210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ht="39.75" customHeight="1">
      <c r="A12" s="114" t="s">
        <v>327</v>
      </c>
      <c r="B12" s="112">
        <v>5</v>
      </c>
      <c r="C12" s="113">
        <f>B12*5</f>
        <v>25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ht="19.5" customHeight="1">
      <c r="A13" s="114"/>
      <c r="B13" s="112"/>
      <c r="C13" s="11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ht="30" customHeight="1">
      <c r="A14" s="128" t="s">
        <v>305</v>
      </c>
      <c r="B14" s="112"/>
      <c r="C14" s="11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31.5" customHeight="1">
      <c r="A15" s="111" t="s">
        <v>306</v>
      </c>
      <c r="B15" s="112">
        <v>50</v>
      </c>
      <c r="C15" s="113">
        <f>B15*7</f>
        <v>350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66" customHeight="1">
      <c r="A16" s="111" t="s">
        <v>307</v>
      </c>
      <c r="B16" s="112">
        <v>40</v>
      </c>
      <c r="C16" s="113">
        <f>B16*9</f>
        <v>360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ht="19.5" customHeight="1">
      <c r="A17" s="111" t="s">
        <v>308</v>
      </c>
      <c r="B17" s="112">
        <v>40</v>
      </c>
      <c r="C17" s="113">
        <f t="shared" ref="C17:C19" si="1">B17*8</f>
        <v>320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ht="31.5" customHeight="1">
      <c r="A18" s="111" t="s">
        <v>328</v>
      </c>
      <c r="B18" s="112">
        <v>50</v>
      </c>
      <c r="C18" s="113">
        <f t="shared" si="1"/>
        <v>400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40.5" customHeight="1">
      <c r="A19" s="116" t="s">
        <v>310</v>
      </c>
      <c r="B19" s="117">
        <v>30</v>
      </c>
      <c r="C19" s="113">
        <f t="shared" si="1"/>
        <v>240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20.25" customHeight="1">
      <c r="A20" s="118"/>
      <c r="B20" s="119"/>
      <c r="C20" s="120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20.25" customHeight="1">
      <c r="A21" s="121"/>
      <c r="B21" s="122"/>
      <c r="C21" s="12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ht="21" customHeight="1">
      <c r="A22" s="124"/>
      <c r="B22" s="125"/>
      <c r="C22" s="126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19.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 ht="19.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ht="19.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19.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19.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ht="19.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19.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19.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19.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19.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19.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19.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ht="19.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ht="19.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19.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19.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9.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19.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ht="19.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6" ht="19.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ht="19.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6" ht="19.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 ht="19.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9.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ht="19.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ht="19.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9.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ht="19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ht="19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ht="19.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ht="19.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ht="19.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ht="19.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19.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ht="19.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ht="19.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ht="19.5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19.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ht="19.5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ht="19.5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ht="19.5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ht="19.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 ht="19.5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9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ht="19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ht="19.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ht="19.5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ht="19.5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ht="19.5" customHeigh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 ht="19.5" customHeight="1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ht="19.5" customHeigh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ht="19.5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ht="19.5" customHeight="1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ht="19.5" customHeight="1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ht="19.5" customHeight="1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 ht="19.5" customHeight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ht="19.5" customHeight="1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9.5" customHeight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ht="19.5" customHeight="1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ht="19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ht="19.5" customHeight="1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9.5" customHeight="1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ht="19.5" customHeight="1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ht="19.5" customHeight="1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ht="19.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ht="19.5" customHeight="1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ht="19.5" customHeight="1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 ht="19.5" customHeight="1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 ht="19.5" customHeight="1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 ht="19.5" customHeight="1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 ht="19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 ht="19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 ht="19.5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ht="19.5" customHeight="1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ht="19.5" customHeight="1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ht="19.5" customHeight="1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19.5" customHeight="1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:26" ht="19.5" customHeight="1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:26" ht="19.5" customHeight="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:26" ht="19.5" customHeight="1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:26" ht="19.5" customHeight="1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:26" ht="19.5" customHeight="1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:26" ht="19.5" customHeight="1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26" ht="19.5" customHeight="1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:26" ht="19.5" customHeight="1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:26" ht="19.5" customHeight="1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:26" ht="19.5" customHeight="1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:26" ht="19.5" customHeight="1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:26" ht="19.5" customHeight="1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:26" ht="19.5" customHeight="1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:26" ht="19.5" customHeight="1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:26" ht="19.5" customHeight="1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:26" ht="19.5" customHeight="1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 ht="19.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26" ht="19.5" customHeight="1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:26" ht="19.5" customHeight="1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:26" ht="19.5" customHeight="1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 ht="19.5" customHeight="1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:26" ht="19.5" customHeight="1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:26" ht="19.5" customHeight="1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:26" ht="19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:26" ht="19.5" customHeight="1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:26" ht="19.5" customHeight="1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:26" ht="19.5" customHeight="1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:26" ht="19.5" customHeight="1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:26" ht="19.5" customHeight="1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:26" ht="19.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:26" ht="19.5" customHeight="1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:26" ht="19.5" customHeight="1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:26" ht="19.5" customHeight="1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:26" ht="19.5" customHeight="1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:26" ht="19.5" customHeight="1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:26" ht="19.5" customHeight="1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:26" ht="19.5" customHeight="1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:26" ht="19.5" customHeight="1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:26" ht="19.5" customHeight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:26" ht="19.5" customHeight="1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:26" ht="19.5" customHeight="1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:26" ht="19.5" customHeight="1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:26" ht="19.5" customHeight="1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:26" ht="19.5" customHeight="1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:26" ht="19.5" customHeight="1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:26" ht="19.5" customHeight="1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:26" ht="19.5" customHeight="1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:26" ht="19.5" customHeight="1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:26" ht="19.5" customHeight="1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:26" ht="19.5" customHeight="1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 ht="19.5" customHeight="1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:26" ht="19.5" customHeight="1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:26" ht="19.5" customHeight="1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:26" ht="19.5" customHeight="1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:26" ht="19.5" customHeight="1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:26" ht="19.5" customHeight="1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:26" ht="19.5" customHeight="1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:26" ht="19.5" customHeight="1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:26" ht="19.5" customHeight="1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:26" ht="19.5" customHeight="1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:26" ht="19.5" customHeight="1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:26" ht="19.5" customHeight="1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:26" ht="19.5" customHeight="1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:26" ht="19.5" customHeight="1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:26" ht="19.5" customHeight="1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9.5" customHeight="1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:26" ht="19.5" customHeight="1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:26" ht="19.5" customHeight="1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:26" ht="19.5" customHeigh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:26" ht="19.5" customHeight="1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:26" ht="19.5" customHeight="1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:26" ht="19.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:26" ht="19.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spans="1:26" ht="19.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:26" ht="19.5" customHeight="1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:26" ht="19.5" customHeight="1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:26" ht="19.5" customHeight="1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:26" ht="19.5" customHeight="1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:26" ht="19.5" customHeight="1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6" ht="19.5" customHeight="1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:26" ht="19.5" customHeight="1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:26" ht="19.5" customHeight="1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:26" ht="19.5" customHeight="1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:26" ht="19.5" customHeight="1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:26" ht="19.5" customHeight="1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:26" ht="19.5" customHeight="1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:26" ht="19.5" customHeight="1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:26" ht="19.5" customHeight="1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:26" ht="19.5" customHeight="1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:26" ht="19.5" customHeight="1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:26" ht="19.5" customHeight="1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spans="1:26" ht="19.5" customHeight="1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spans="1:26" ht="19.5" customHeight="1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spans="1:26" ht="19.5" customHeight="1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spans="1:26" ht="19.5" customHeigh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spans="1:26" ht="19.5" customHeight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1:26" ht="19.5" customHeight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spans="1:26" ht="19.5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spans="1:26" ht="19.5" customHeight="1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spans="1:26" ht="19.5" customHeight="1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spans="1:26" ht="19.5" customHeight="1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:26" ht="19.5" customHeight="1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spans="1:26" ht="19.5" customHeight="1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spans="1:26" ht="19.5" customHeight="1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spans="1:26" ht="19.5" customHeight="1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spans="1:26" ht="19.5" customHeight="1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spans="1:26" ht="19.5" customHeight="1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:26" ht="19.5" customHeight="1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:26" ht="19.5" customHeight="1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spans="1:26" ht="19.5" customHeight="1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spans="1:26" ht="19.5" customHeight="1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spans="1:26" ht="19.5" customHeight="1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spans="1:26" ht="19.5" customHeight="1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6" ht="19.5" customHeight="1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:26" ht="19.5" customHeight="1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spans="1:26" ht="19.5" customHeight="1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:26" ht="19.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:26" ht="19.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:26" ht="19.5" customHeight="1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26" ht="19.5" customHeight="1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spans="1:26" ht="19.5" customHeight="1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spans="1:26" ht="19.5" customHeight="1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spans="1:26" ht="19.5" customHeight="1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spans="1:26" ht="19.5" customHeight="1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spans="1:26" ht="19.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:26" ht="19.5" customHeight="1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:26" ht="19.5" customHeight="1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:26" ht="19.5" customHeigh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:26" ht="19.5" customHeight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:26" ht="19.5" customHeight="1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:26" ht="19.5" customHeight="1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:26" ht="19.5" customHeight="1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:26" ht="19.5" customHeight="1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spans="1:26" ht="19.5" customHeight="1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:26" ht="19.5" customHeight="1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19.5" customHeight="1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:26" ht="19.5" customHeight="1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:26" ht="19.5" customHeight="1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:26" ht="19.5" customHeight="1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spans="1:26" ht="19.5" customHeight="1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:26" ht="19.5" customHeight="1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19.5" customHeight="1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19.5" customHeight="1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19.5" customHeight="1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19.5" customHeight="1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:26" ht="19.5" customHeight="1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19.5" customHeight="1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19.5" customHeight="1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19.5" customHeight="1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19.5" customHeight="1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19.5" customHeight="1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19.5" customHeight="1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19.5" customHeight="1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19.5" customHeight="1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19.5" customHeight="1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19.5" customHeight="1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19.5" customHeight="1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:26" ht="19.5" customHeight="1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:26" ht="19.5" customHeight="1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:26" ht="19.5" customHeight="1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:26" ht="19.5" customHeight="1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:26" ht="19.5" customHeight="1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:26" ht="19.5" customHeight="1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:26" ht="19.5" customHeight="1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:26" ht="19.5" customHeight="1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:26" ht="19.5" customHeight="1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:26" ht="19.5" customHeight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:26" ht="19.5" customHeight="1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26" ht="19.5" customHeight="1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26" ht="19.5" customHeight="1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:26" ht="19.5" customHeight="1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:26" ht="19.5" customHeight="1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:26" ht="19.5" customHeight="1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:26" ht="19.5" customHeight="1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:26" ht="19.5" customHeight="1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:26" ht="19.5" customHeight="1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:26" ht="19.5" customHeight="1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:26" ht="19.5" customHeight="1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:26" ht="19.5" customHeight="1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:26" ht="19.5" customHeight="1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 ht="19.5" customHeight="1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:26" ht="19.5" customHeight="1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:26" ht="19.5" customHeight="1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:26" ht="19.5" customHeight="1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:26" ht="19.5" customHeight="1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:26" ht="19.5" customHeight="1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:26" ht="19.5" customHeight="1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:26" ht="19.5" customHeight="1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:26" ht="19.5" customHeight="1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:26" ht="19.5" customHeight="1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:26" ht="19.5" customHeight="1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:26" ht="19.5" customHeight="1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:26" ht="19.5" customHeight="1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:26" ht="19.5" customHeight="1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:26" ht="19.5" customHeight="1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spans="1:26" ht="19.5" customHeight="1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:26" ht="19.5" customHeight="1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spans="1:26" ht="19.5" customHeight="1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:26" ht="19.5" customHeight="1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:26" ht="19.5" customHeight="1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:26" ht="19.5" customHeight="1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:26" ht="19.5" customHeight="1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:26" ht="19.5" customHeight="1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:26" ht="19.5" customHeight="1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:26" ht="19.5" customHeight="1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:26" ht="19.5" customHeight="1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:26" ht="19.5" customHeight="1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:26" ht="19.5" customHeight="1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:26" ht="19.5" customHeight="1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:26" ht="19.5" customHeight="1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:26" ht="19.5" customHeight="1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:26" ht="19.5" customHeight="1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:26" ht="19.5" customHeight="1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:26" ht="19.5" customHeight="1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:26" ht="19.5" customHeight="1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:26" ht="19.5" customHeight="1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:26" ht="19.5" customHeight="1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:26" ht="19.5" customHeight="1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:26" ht="19.5" customHeight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:26" ht="19.5" customHeight="1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:26" ht="19.5" customHeight="1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:26" ht="19.5" customHeight="1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:26" ht="19.5" customHeight="1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:26" ht="19.5" customHeight="1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:26" ht="19.5" customHeight="1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:26" ht="19.5" customHeight="1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:26" ht="19.5" customHeight="1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:26" ht="19.5" customHeight="1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:26" ht="19.5" customHeight="1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:26" ht="19.5" customHeight="1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:26" ht="19.5" customHeight="1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:26" ht="19.5" customHeight="1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:26" ht="19.5" customHeight="1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 ht="19.5" customHeight="1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:26" ht="19.5" customHeight="1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:26" ht="19.5" customHeight="1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:26" ht="19.5" customHeight="1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:26" ht="19.5" customHeight="1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:26" ht="19.5" customHeight="1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:26" ht="19.5" customHeight="1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:26" ht="19.5" customHeight="1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:26" ht="19.5" customHeight="1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:26" ht="19.5" customHeight="1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:26" ht="19.5" customHeight="1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spans="1:26" ht="19.5" customHeight="1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spans="1:26" ht="19.5" customHeight="1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spans="1:26" ht="19.5" customHeight="1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spans="1:26" ht="19.5" customHeight="1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spans="1:26" ht="19.5" customHeight="1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spans="1:26" ht="19.5" customHeight="1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spans="1:26" ht="19.5" customHeight="1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spans="1:26" ht="19.5" customHeight="1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spans="1:26" ht="19.5" customHeight="1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spans="1:26" ht="19.5" customHeight="1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spans="1:26" ht="19.5" customHeight="1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spans="1:26" ht="19.5" customHeight="1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spans="1:26" ht="19.5" customHeight="1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spans="1:26" ht="19.5" customHeight="1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spans="1:26" ht="19.5" customHeight="1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spans="1:26" ht="19.5" customHeight="1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spans="1:26" ht="19.5" customHeight="1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spans="1:26" ht="19.5" customHeight="1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spans="1:26" ht="19.5" customHeight="1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spans="1:26" ht="19.5" customHeight="1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spans="1:26" ht="19.5" customHeight="1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spans="1:26" ht="19.5" customHeight="1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</row>
    <row r="367" spans="1:26" ht="19.5" customHeight="1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spans="1:26" ht="19.5" customHeight="1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spans="1:26" ht="19.5" customHeight="1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spans="1:26" ht="19.5" customHeight="1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spans="1:26" ht="19.5" customHeight="1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spans="1:26" ht="19.5" customHeight="1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</row>
    <row r="373" spans="1:26" ht="19.5" customHeight="1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spans="1:26" ht="19.5" customHeight="1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spans="1:26" ht="19.5" customHeight="1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spans="1:26" ht="19.5" customHeight="1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spans="1:26" ht="19.5" customHeight="1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spans="1:26" ht="19.5" customHeight="1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1:26" ht="19.5" customHeight="1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:26" ht="19.5" customHeight="1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 ht="19.5" customHeight="1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 ht="19.5" customHeight="1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 ht="19.5" customHeight="1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 ht="19.5" customHeight="1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 ht="19.5" customHeight="1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19.5" customHeight="1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19.5" customHeight="1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19.5" customHeight="1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19.5" customHeight="1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19.5" customHeight="1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19.5" customHeight="1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19.5" customHeight="1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19.5" customHeight="1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19.5" customHeight="1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19.5" customHeight="1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19.5" customHeight="1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19.5" customHeight="1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19.5" customHeight="1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9.5" customHeight="1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19.5" customHeight="1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9.5" customHeight="1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9.5" customHeight="1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9.5" customHeight="1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9.5" customHeight="1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19.5" customHeight="1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19.5" customHeight="1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19.5" customHeight="1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19.5" customHeight="1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19.5" customHeight="1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19.5" customHeight="1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 ht="19.5" customHeight="1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19.5" customHeight="1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19.5" customHeight="1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19.5" customHeight="1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19.5" customHeight="1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19.5" customHeight="1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 ht="19.5" customHeight="1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 ht="19.5" customHeight="1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 ht="19.5" customHeight="1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 ht="19.5" customHeight="1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 ht="19.5" customHeight="1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 ht="19.5" customHeight="1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 ht="19.5" customHeight="1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 ht="19.5" customHeight="1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 ht="19.5" customHeight="1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 ht="19.5" customHeight="1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 ht="19.5" customHeight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 ht="19.5" customHeight="1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 ht="19.5" customHeight="1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 ht="19.5" customHeight="1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 ht="19.5" customHeight="1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 ht="19.5" customHeight="1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 ht="19.5" customHeight="1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 ht="19.5" customHeight="1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 ht="19.5" customHeight="1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19.5" customHeight="1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spans="1:26" ht="19.5" customHeight="1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ht="19.5" customHeight="1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 ht="19.5" customHeight="1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 ht="19.5" customHeight="1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 ht="19.5" customHeight="1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 ht="19.5" customHeight="1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spans="1:26" ht="19.5" customHeight="1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spans="1:26" ht="19.5" customHeight="1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 ht="19.5" customHeight="1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 ht="19.5" customHeight="1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 ht="19.5" customHeight="1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 ht="19.5" customHeight="1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26" ht="19.5" customHeight="1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spans="1:26" ht="19.5" customHeight="1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spans="1:26" ht="19.5" customHeight="1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spans="1:26" ht="19.5" customHeight="1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spans="1:26" ht="19.5" customHeight="1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spans="1:26" ht="19.5" customHeight="1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spans="1:26" ht="19.5" customHeight="1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</row>
    <row r="456" spans="1:26" ht="19.5" customHeight="1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</row>
    <row r="457" spans="1:26" ht="19.5" customHeight="1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</row>
    <row r="458" spans="1:26" ht="19.5" customHeight="1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</row>
    <row r="459" spans="1:26" ht="19.5" customHeight="1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</row>
    <row r="460" spans="1:26" ht="19.5" customHeight="1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</row>
    <row r="461" spans="1:26" ht="19.5" customHeight="1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</row>
    <row r="462" spans="1:26" ht="19.5" customHeight="1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</row>
    <row r="463" spans="1:26" ht="19.5" customHeight="1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</row>
    <row r="464" spans="1:26" ht="19.5" customHeight="1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</row>
    <row r="465" spans="1:26" ht="19.5" customHeight="1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</row>
    <row r="466" spans="1:26" ht="19.5" customHeight="1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</row>
    <row r="467" spans="1:26" ht="19.5" customHeight="1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</row>
    <row r="468" spans="1:26" ht="19.5" customHeight="1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spans="1:26" ht="19.5" customHeight="1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spans="1:26" ht="19.5" customHeight="1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spans="1:26" ht="19.5" customHeight="1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spans="1:26" ht="19.5" customHeight="1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spans="1:26" ht="19.5" customHeight="1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spans="1:26" ht="19.5" customHeight="1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spans="1:26" ht="19.5" customHeight="1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 ht="19.5" customHeight="1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spans="1:26" ht="19.5" customHeight="1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spans="1:26" ht="19.5" customHeight="1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spans="1:26" ht="19.5" customHeight="1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spans="1:26" ht="19.5" customHeight="1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spans="1:26" ht="19.5" customHeight="1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 ht="19.5" customHeight="1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 ht="19.5" customHeight="1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 ht="19.5" customHeight="1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 ht="19.5" customHeight="1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 ht="19.5" customHeight="1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 ht="19.5" customHeight="1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 ht="19.5" customHeight="1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 ht="19.5" customHeight="1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 ht="19.5" customHeight="1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 ht="19.5" customHeight="1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spans="1:26" ht="19.5" customHeight="1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spans="1:26" ht="19.5" customHeight="1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spans="1:26" ht="19.5" customHeight="1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spans="1:26" ht="19.5" customHeight="1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spans="1:26" ht="19.5" customHeight="1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spans="1:26" ht="19.5" customHeight="1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spans="1:26" ht="19.5" customHeight="1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spans="1:26" ht="19.5" customHeight="1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spans="1:26" ht="19.5" customHeight="1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spans="1:26" ht="19.5" customHeight="1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spans="1:26" ht="19.5" customHeight="1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spans="1:26" ht="19.5" customHeight="1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spans="1:26" ht="19.5" customHeight="1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spans="1:26" ht="19.5" customHeight="1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spans="1:26" ht="19.5" customHeight="1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spans="1:26" ht="19.5" customHeight="1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spans="1:26" ht="19.5" customHeight="1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spans="1:26" ht="19.5" customHeight="1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spans="1:26" ht="19.5" customHeight="1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spans="1:26" ht="19.5" customHeight="1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spans="1:26" ht="19.5" customHeight="1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spans="1:26" ht="19.5" customHeight="1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spans="1:26" ht="19.5" customHeight="1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spans="1:26" ht="19.5" customHeight="1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spans="1:26" ht="19.5" customHeight="1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spans="1:26" ht="19.5" customHeight="1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spans="1:26" ht="19.5" customHeight="1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spans="1:26" ht="19.5" customHeight="1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spans="1:26" ht="19.5" customHeight="1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spans="1:26" ht="19.5" customHeight="1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spans="1:26" ht="19.5" customHeight="1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spans="1:26" ht="19.5" customHeight="1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spans="1:26" ht="19.5" customHeight="1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spans="1:26" ht="19.5" customHeight="1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spans="1:26" ht="19.5" customHeight="1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spans="1:26" ht="19.5" customHeight="1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spans="1:26" ht="19.5" customHeight="1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spans="1:26" ht="19.5" customHeight="1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spans="1:26" ht="19.5" customHeight="1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spans="1:26" ht="19.5" customHeight="1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spans="1:26" ht="19.5" customHeight="1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spans="1:26" ht="19.5" customHeight="1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spans="1:26" ht="19.5" customHeight="1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spans="1:26" ht="19.5" customHeight="1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spans="1:26" ht="19.5" customHeight="1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spans="1:26" ht="19.5" customHeight="1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spans="1:26" ht="19.5" customHeight="1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spans="1:26" ht="19.5" customHeight="1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spans="1:26" ht="19.5" customHeight="1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19.5" customHeight="1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spans="1:26" ht="19.5" customHeight="1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spans="1:26" ht="19.5" customHeight="1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spans="1:26" ht="19.5" customHeight="1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spans="1:26" ht="19.5" customHeight="1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 ht="19.5" customHeight="1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spans="1:26" ht="19.5" customHeight="1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spans="1:26" ht="19.5" customHeight="1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spans="1:26" ht="19.5" customHeight="1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spans="1:26" ht="19.5" customHeight="1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spans="1:26" ht="19.5" customHeight="1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spans="1:26" ht="19.5" customHeight="1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19.5" customHeight="1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spans="1:26" ht="19.5" customHeight="1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spans="1:26" ht="19.5" customHeight="1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spans="1:26" ht="19.5" customHeight="1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spans="1:26" ht="19.5" customHeight="1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spans="1:26" ht="19.5" customHeight="1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spans="1:26" ht="19.5" customHeight="1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spans="1:26" ht="19.5" customHeight="1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spans="1:26" ht="19.5" customHeight="1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spans="1:26" ht="19.5" customHeight="1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spans="1:26" ht="19.5" customHeight="1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spans="1:26" ht="19.5" customHeight="1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spans="1:26" ht="19.5" customHeight="1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spans="1:26" ht="19.5" customHeight="1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spans="1:26" ht="19.5" customHeight="1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spans="1:26" ht="19.5" customHeight="1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spans="1:26" ht="19.5" customHeight="1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spans="1:26" ht="19.5" customHeight="1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spans="1:26" ht="19.5" customHeight="1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spans="1:26" ht="19.5" customHeight="1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spans="1:26" ht="19.5" customHeight="1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spans="1:26" ht="19.5" customHeight="1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spans="1:26" ht="19.5" customHeight="1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spans="1:26" ht="19.5" customHeight="1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spans="1:26" ht="19.5" customHeight="1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spans="1:26" ht="19.5" customHeight="1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spans="1:26" ht="19.5" customHeight="1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spans="1:26" ht="19.5" customHeight="1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spans="1:26" ht="19.5" customHeight="1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spans="1:26" ht="19.5" customHeight="1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spans="1:26" ht="19.5" customHeight="1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spans="1:26" ht="19.5" customHeight="1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spans="1:26" ht="19.5" customHeight="1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spans="1:26" ht="19.5" customHeight="1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spans="1:26" ht="19.5" customHeight="1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spans="1:26" ht="19.5" customHeight="1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spans="1:26" ht="19.5" customHeight="1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spans="1:26" ht="19.5" customHeight="1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spans="1:26" ht="19.5" customHeight="1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spans="1:26" ht="19.5" customHeight="1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spans="1:26" ht="19.5" customHeight="1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spans="1:26" ht="19.5" customHeight="1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spans="1:26" ht="19.5" customHeight="1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spans="1:26" ht="19.5" customHeight="1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 ht="19.5" customHeight="1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spans="1:26" ht="19.5" customHeight="1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spans="1:26" ht="19.5" customHeight="1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spans="1:26" ht="19.5" customHeight="1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spans="1:26" ht="19.5" customHeight="1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spans="1:26" ht="19.5" customHeight="1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spans="1:26" ht="19.5" customHeight="1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spans="1:26" ht="19.5" customHeight="1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spans="1:26" ht="19.5" customHeight="1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spans="1:26" ht="19.5" customHeight="1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spans="1:26" ht="19.5" customHeight="1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spans="1:26" ht="19.5" customHeight="1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spans="1:26" ht="19.5" customHeight="1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spans="1:26" ht="19.5" customHeight="1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spans="1:26" ht="19.5" customHeight="1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spans="1:26" ht="19.5" customHeight="1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spans="1:26" ht="19.5" customHeight="1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spans="1:26" ht="19.5" customHeight="1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spans="1:26" ht="19.5" customHeight="1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spans="1:26" ht="19.5" customHeight="1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spans="1:26" ht="19.5" customHeight="1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spans="1:26" ht="19.5" customHeight="1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 ht="19.5" customHeight="1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 ht="19.5" customHeight="1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spans="1:26" ht="19.5" customHeight="1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 ht="19.5" customHeight="1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 ht="19.5" customHeight="1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 ht="19.5" customHeight="1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 ht="19.5" customHeight="1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 ht="19.5" customHeight="1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 ht="19.5" customHeight="1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 ht="19.5" customHeight="1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 ht="19.5" customHeight="1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 ht="19.5" customHeight="1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 ht="19.5" customHeight="1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 ht="19.5" customHeight="1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spans="1:26" ht="19.5" customHeight="1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 ht="19.5" customHeight="1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spans="1:26" ht="19.5" customHeight="1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spans="1:26" ht="19.5" customHeight="1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spans="1:26" ht="19.5" customHeight="1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spans="1:26" ht="19.5" customHeight="1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 ht="19.5" customHeight="1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spans="1:26" ht="19.5" customHeight="1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spans="1:26" ht="19.5" customHeight="1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spans="1:26" ht="19.5" customHeight="1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 ht="19.5" customHeight="1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spans="1:26" ht="19.5" customHeight="1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 ht="19.5" customHeight="1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spans="1:26" ht="19.5" customHeight="1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spans="1:26" ht="19.5" customHeight="1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spans="1:26" ht="19.5" customHeight="1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spans="1:26" ht="19.5" customHeight="1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spans="1:26" ht="19.5" customHeight="1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spans="1:26" ht="19.5" customHeight="1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spans="1:26" ht="19.5" customHeight="1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spans="1:26" ht="19.5" customHeight="1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spans="1:26" ht="19.5" customHeight="1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spans="1:26" ht="19.5" customHeight="1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spans="1:26" ht="19.5" customHeight="1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spans="1:26" ht="19.5" customHeight="1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spans="1:26" ht="19.5" customHeight="1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spans="1:26" ht="19.5" customHeight="1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spans="1:26" ht="19.5" customHeight="1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spans="1:26" ht="19.5" customHeight="1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spans="1:26" ht="19.5" customHeight="1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spans="1:26" ht="19.5" customHeight="1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spans="1:26" ht="19.5" customHeight="1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spans="1:26" ht="19.5" customHeight="1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spans="1:26" ht="19.5" customHeight="1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spans="1:26" ht="19.5" customHeight="1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spans="1:26" ht="19.5" customHeight="1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spans="1:26" ht="19.5" customHeight="1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spans="1:26" ht="19.5" customHeight="1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spans="1:26" ht="19.5" customHeight="1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spans="1:26" ht="19.5" customHeight="1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spans="1:26" ht="19.5" customHeight="1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spans="1:26" ht="19.5" customHeight="1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spans="1:26" ht="19.5" customHeight="1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spans="1:26" ht="19.5" customHeight="1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spans="1:26" ht="19.5" customHeight="1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 ht="19.5" customHeight="1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spans="1:26" ht="19.5" customHeight="1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spans="1:26" ht="19.5" customHeight="1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spans="1:26" ht="19.5" customHeight="1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spans="1:26" ht="19.5" customHeight="1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 ht="19.5" customHeight="1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spans="1:26" ht="19.5" customHeight="1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spans="1:26" ht="19.5" customHeight="1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 ht="19.5" customHeight="1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 ht="19.5" customHeight="1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 ht="19.5" customHeight="1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 ht="19.5" customHeight="1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spans="1:26" ht="19.5" customHeight="1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 ht="19.5" customHeight="1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 ht="19.5" customHeight="1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 ht="19.5" customHeight="1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spans="1:26" ht="19.5" customHeight="1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spans="1:26" ht="19.5" customHeight="1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spans="1:26" ht="19.5" customHeight="1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spans="1:26" ht="19.5" customHeight="1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spans="1:26" ht="19.5" customHeight="1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spans="1:26" ht="19.5" customHeight="1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spans="1:26" ht="19.5" customHeight="1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spans="1:26" ht="19.5" customHeight="1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spans="1:26" ht="19.5" customHeight="1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spans="1:26" ht="19.5" customHeight="1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spans="1:26" ht="19.5" customHeight="1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spans="1:26" ht="19.5" customHeight="1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spans="1:26" ht="19.5" customHeight="1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spans="1:26" ht="19.5" customHeight="1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spans="1:26" ht="19.5" customHeight="1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spans="1:26" ht="19.5" customHeight="1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spans="1:26" ht="19.5" customHeight="1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spans="1:26" ht="19.5" customHeight="1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spans="1:26" ht="19.5" customHeight="1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spans="1:26" ht="19.5" customHeight="1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spans="1:26" ht="19.5" customHeight="1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spans="1:26" ht="19.5" customHeight="1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spans="1:26" ht="19.5" customHeight="1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spans="1:26" ht="19.5" customHeight="1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spans="1:26" ht="19.5" customHeight="1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spans="1:26" ht="19.5" customHeight="1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spans="1:26" ht="19.5" customHeight="1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spans="1:26" ht="19.5" customHeight="1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spans="1:26" ht="19.5" customHeight="1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spans="1:26" ht="19.5" customHeight="1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spans="1:26" ht="19.5" customHeight="1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spans="1:26" ht="19.5" customHeight="1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spans="1:26" ht="19.5" customHeight="1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spans="1:26" ht="19.5" customHeight="1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spans="1:26" ht="19.5" customHeight="1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spans="1:26" ht="19.5" customHeight="1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spans="1:26" ht="19.5" customHeight="1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spans="1:26" ht="19.5" customHeight="1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spans="1:26" ht="19.5" customHeight="1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spans="1:26" ht="19.5" customHeight="1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spans="1:26" ht="19.5" customHeight="1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spans="1:26" ht="19.5" customHeight="1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spans="1:26" ht="19.5" customHeight="1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spans="1:26" ht="19.5" customHeight="1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spans="1:26" ht="19.5" customHeight="1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spans="1:26" ht="19.5" customHeight="1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spans="1:26" ht="19.5" customHeight="1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spans="1:26" ht="19.5" customHeight="1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spans="1:26" ht="19.5" customHeight="1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spans="1:26" ht="19.5" customHeight="1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spans="1:26" ht="19.5" customHeight="1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spans="1:26" ht="19.5" customHeight="1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spans="1:26" ht="19.5" customHeight="1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 ht="19.5" customHeight="1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spans="1:26" ht="19.5" customHeight="1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spans="1:26" ht="19.5" customHeight="1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spans="1:26" ht="19.5" customHeight="1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spans="1:26" ht="19.5" customHeight="1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spans="1:26" ht="19.5" customHeight="1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spans="1:26" ht="19.5" customHeight="1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spans="1:26" ht="19.5" customHeight="1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spans="1:26" ht="19.5" customHeight="1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spans="1:26" ht="19.5" customHeight="1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spans="1:26" ht="19.5" customHeight="1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19.5" customHeight="1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spans="1:26" ht="19.5" customHeight="1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spans="1:26" ht="19.5" customHeight="1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spans="1:26" ht="19.5" customHeight="1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spans="1:26" ht="19.5" customHeight="1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spans="1:26" ht="19.5" customHeight="1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spans="1:26" ht="19.5" customHeight="1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spans="1:26" ht="19.5" customHeight="1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spans="1:26" ht="19.5" customHeight="1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spans="1:26" ht="19.5" customHeight="1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spans="1:26" ht="19.5" customHeight="1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spans="1:26" ht="19.5" customHeight="1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spans="1:26" ht="19.5" customHeight="1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spans="1:26" ht="19.5" customHeight="1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spans="1:26" ht="19.5" customHeight="1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spans="1:26" ht="19.5" customHeight="1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spans="1:26" ht="19.5" customHeight="1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spans="1:26" ht="19.5" customHeight="1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spans="1:26" ht="19.5" customHeight="1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spans="1:26" ht="19.5" customHeight="1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spans="1:26" ht="19.5" customHeight="1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spans="1:26" ht="19.5" customHeight="1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spans="1:26" ht="19.5" customHeight="1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spans="1:26" ht="19.5" customHeight="1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spans="1:26" ht="19.5" customHeight="1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spans="1:26" ht="19.5" customHeight="1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spans="1:26" ht="19.5" customHeight="1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spans="1:26" ht="19.5" customHeight="1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spans="1:26" ht="19.5" customHeight="1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spans="1:26" ht="19.5" customHeight="1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spans="1:26" ht="19.5" customHeight="1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spans="1:26" ht="19.5" customHeight="1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spans="1:26" ht="19.5" customHeight="1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spans="1:26" ht="19.5" customHeight="1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1:26" ht="19.5" customHeight="1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spans="1:26" ht="19.5" customHeight="1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spans="1:26" ht="19.5" customHeight="1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spans="1:26" ht="19.5" customHeight="1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spans="1:26" ht="19.5" customHeight="1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spans="1:26" ht="19.5" customHeight="1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spans="1:26" ht="19.5" customHeight="1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1:26" ht="19.5" customHeight="1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1:26" ht="19.5" customHeight="1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spans="1:26" ht="19.5" customHeight="1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spans="1:26" ht="19.5" customHeight="1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spans="1:26" ht="19.5" customHeight="1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spans="1:26" ht="19.5" customHeight="1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spans="1:26" ht="19.5" customHeight="1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spans="1:26" ht="19.5" customHeight="1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spans="1:26" ht="19.5" customHeight="1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1:26" ht="19.5" customHeight="1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spans="1:26" ht="19.5" customHeight="1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spans="1:26" ht="19.5" customHeight="1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spans="1:26" ht="19.5" customHeight="1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spans="1:26" ht="19.5" customHeight="1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spans="1:26" ht="19.5" customHeight="1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spans="1:26" ht="19.5" customHeight="1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spans="1:26" ht="19.5" customHeight="1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spans="1:26" ht="19.5" customHeight="1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spans="1:26" ht="19.5" customHeight="1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1:26" ht="19.5" customHeight="1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spans="1:26" ht="19.5" customHeight="1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spans="1:26" ht="19.5" customHeight="1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spans="1:26" ht="19.5" customHeight="1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spans="1:26" ht="19.5" customHeight="1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1:26" ht="19.5" customHeight="1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spans="1:26" ht="19.5" customHeight="1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spans="1:26" ht="19.5" customHeight="1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spans="1:26" ht="19.5" customHeight="1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spans="1:26" ht="19.5" customHeight="1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spans="1:26" ht="19.5" customHeight="1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spans="1:26" ht="19.5" customHeight="1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spans="1:26" ht="19.5" customHeight="1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spans="1:26" ht="19.5" customHeight="1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spans="1:26" ht="19.5" customHeight="1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spans="1:26" ht="19.5" customHeight="1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spans="1:26" ht="19.5" customHeight="1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spans="1:26" ht="19.5" customHeight="1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spans="1:26" ht="19.5" customHeight="1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spans="1:26" ht="19.5" customHeight="1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spans="1:26" ht="19.5" customHeight="1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spans="1:26" ht="19.5" customHeight="1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spans="1:26" ht="19.5" customHeight="1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spans="1:26" ht="19.5" customHeight="1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spans="1:26" ht="19.5" customHeight="1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spans="1:26" ht="19.5" customHeight="1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spans="1:26" ht="19.5" customHeight="1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spans="1:26" ht="19.5" customHeight="1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spans="1:26" ht="19.5" customHeight="1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spans="1:26" ht="19.5" customHeight="1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spans="1:26" ht="19.5" customHeight="1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spans="1:26" ht="19.5" customHeight="1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spans="1:26" ht="19.5" customHeight="1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spans="1:26" ht="19.5" customHeight="1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1:26" ht="19.5" customHeight="1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spans="1:26" ht="19.5" customHeight="1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spans="1:26" ht="19.5" customHeight="1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spans="1:26" ht="19.5" customHeight="1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spans="1:26" ht="19.5" customHeight="1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spans="1:26" ht="19.5" customHeight="1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spans="1:26" ht="19.5" customHeight="1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spans="1:26" ht="19.5" customHeight="1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spans="1:26" ht="19.5" customHeight="1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spans="1:26" ht="19.5" customHeight="1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spans="1:26" ht="19.5" customHeight="1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spans="1:26" ht="19.5" customHeight="1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spans="1:26" ht="19.5" customHeight="1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spans="1:26" ht="19.5" customHeight="1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spans="1:26" ht="19.5" customHeight="1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spans="1:26" ht="19.5" customHeight="1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spans="1:26" ht="19.5" customHeight="1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spans="1:26" ht="19.5" customHeight="1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spans="1:26" ht="19.5" customHeight="1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spans="1:26" ht="19.5" customHeight="1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spans="1:26" ht="19.5" customHeight="1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spans="1:26" ht="19.5" customHeight="1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spans="1:26" ht="19.5" customHeight="1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spans="1:26" ht="19.5" customHeight="1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spans="1:26" ht="19.5" customHeight="1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spans="1:26" ht="19.5" customHeight="1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1:26" ht="19.5" customHeight="1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spans="1:26" ht="19.5" customHeight="1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1:26" ht="19.5" customHeight="1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spans="1:26" ht="19.5" customHeight="1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spans="1:26" ht="19.5" customHeight="1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spans="1:26" ht="19.5" customHeight="1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1:26" ht="19.5" customHeight="1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1:26" ht="19.5" customHeight="1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1:26" ht="19.5" customHeight="1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1:26" ht="19.5" customHeight="1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1:26" ht="19.5" customHeight="1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1:26" ht="19.5" customHeight="1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1:26" ht="19.5" customHeight="1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 ht="19.5" customHeight="1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1:26" ht="19.5" customHeight="1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1:26" ht="19.5" customHeight="1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1:26" ht="19.5" customHeight="1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1:26" ht="19.5" customHeight="1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1:26" ht="19.5" customHeight="1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1:26" ht="19.5" customHeight="1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1:26" ht="19.5" customHeight="1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1:26" ht="19.5" customHeight="1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1:26" ht="19.5" customHeight="1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1:26" ht="19.5" customHeight="1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1:26" ht="19.5" customHeight="1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1:26" ht="19.5" customHeight="1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1:26" ht="19.5" customHeight="1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1:26" ht="19.5" customHeight="1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1:26" ht="19.5" customHeight="1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1:26" ht="19.5" customHeight="1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1:26" ht="19.5" customHeight="1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1:26" ht="19.5" customHeight="1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1:26" ht="19.5" customHeight="1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1:26" ht="19.5" customHeight="1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1:26" ht="19.5" customHeight="1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1:26" ht="19.5" customHeight="1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1:26" ht="19.5" customHeight="1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1:26" ht="19.5" customHeight="1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1:26" ht="19.5" customHeight="1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1:26" ht="19.5" customHeight="1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1:26" ht="19.5" customHeight="1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1:26" ht="19.5" customHeight="1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1:26" ht="19.5" customHeight="1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1:26" ht="19.5" customHeight="1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1:26" ht="19.5" customHeight="1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1:26" ht="19.5" customHeight="1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1:26" ht="19.5" customHeight="1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1:26" ht="19.5" customHeight="1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1:26" ht="19.5" customHeight="1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1:26" ht="19.5" customHeight="1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1:26" ht="19.5" customHeight="1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1:26" ht="19.5" customHeight="1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1:26" ht="19.5" customHeight="1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1:26" ht="19.5" customHeight="1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1:26" ht="19.5" customHeight="1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1:26" ht="19.5" customHeight="1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1:26" ht="19.5" customHeight="1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1:26" ht="19.5" customHeight="1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1:26" ht="19.5" customHeight="1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1:26" ht="19.5" customHeight="1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1:26" ht="19.5" customHeight="1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1:26" ht="19.5" customHeight="1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1:26" ht="19.5" customHeight="1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1:26" ht="19.5" customHeight="1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1:26" ht="19.5" customHeight="1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1:26" ht="19.5" customHeight="1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1:26" ht="19.5" customHeight="1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spans="1:26" ht="19.5" customHeight="1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spans="1:26" ht="19.5" customHeight="1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spans="1:26" ht="19.5" customHeight="1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spans="1:26" ht="19.5" customHeight="1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spans="1:26" ht="19.5" customHeight="1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spans="1:26" ht="19.5" customHeight="1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spans="1:26" ht="19.5" customHeight="1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spans="1:26" ht="19.5" customHeight="1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spans="1:26" ht="19.5" customHeight="1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spans="1:26" ht="19.5" customHeight="1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  <row r="955" spans="1:26" ht="19.5" customHeight="1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</row>
    <row r="956" spans="1:26" ht="19.5" customHeight="1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</row>
    <row r="957" spans="1:26" ht="19.5" customHeight="1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</row>
    <row r="958" spans="1:26" ht="19.5" customHeight="1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</row>
    <row r="959" spans="1:26" ht="19.5" customHeight="1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</row>
    <row r="960" spans="1:26" ht="19.5" customHeight="1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</row>
    <row r="961" spans="1:26" ht="19.5" customHeight="1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</row>
    <row r="962" spans="1:26" ht="19.5" customHeight="1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</row>
    <row r="963" spans="1:26" ht="19.5" customHeight="1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</row>
    <row r="964" spans="1:26" ht="19.5" customHeight="1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</row>
    <row r="965" spans="1:26" ht="19.5" customHeight="1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</row>
    <row r="966" spans="1:26" ht="19.5" customHeight="1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</row>
    <row r="967" spans="1:26" ht="19.5" customHeight="1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</row>
    <row r="968" spans="1:26" ht="19.5" customHeight="1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</row>
    <row r="969" spans="1:26" ht="19.5" customHeight="1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</row>
    <row r="970" spans="1:26" ht="19.5" customHeight="1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</row>
    <row r="971" spans="1:26" ht="19.5" customHeight="1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</row>
    <row r="972" spans="1:26" ht="19.5" customHeight="1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</row>
    <row r="973" spans="1:26" ht="19.5" customHeight="1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</row>
    <row r="974" spans="1:26" ht="19.5" customHeight="1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</row>
    <row r="975" spans="1:26" ht="19.5" customHeight="1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</row>
    <row r="976" spans="1:26" ht="19.5" customHeight="1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</row>
    <row r="977" spans="1:26" ht="19.5" customHeight="1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</row>
    <row r="978" spans="1:26" ht="19.5" customHeight="1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</row>
    <row r="979" spans="1:26" ht="19.5" customHeight="1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</row>
    <row r="980" spans="1:26" ht="19.5" customHeight="1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</row>
    <row r="981" spans="1:26" ht="19.5" customHeight="1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</row>
    <row r="982" spans="1:26" ht="19.5" customHeight="1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</row>
    <row r="983" spans="1:26" ht="19.5" customHeight="1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</row>
    <row r="984" spans="1:26" ht="19.5" customHeight="1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spans="1:26" ht="19.5" customHeight="1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</row>
    <row r="986" spans="1:26" ht="19.5" customHeight="1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</row>
    <row r="987" spans="1:26" ht="19.5" customHeight="1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</row>
    <row r="988" spans="1:26" ht="19.5" customHeight="1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</row>
    <row r="989" spans="1:26" ht="19.5" customHeight="1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</row>
    <row r="990" spans="1:26" ht="19.5" customHeight="1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</row>
    <row r="991" spans="1:26" ht="19.5" customHeight="1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</row>
    <row r="992" spans="1:26" ht="19.5" customHeight="1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</row>
    <row r="993" spans="1:26" ht="19.5" customHeight="1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</row>
    <row r="994" spans="1:26" ht="19.5" customHeight="1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</row>
    <row r="995" spans="1:26" ht="19.5" customHeight="1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</row>
    <row r="996" spans="1:26" ht="19.5" customHeight="1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</row>
    <row r="997" spans="1:26" ht="19.5" customHeight="1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</row>
    <row r="998" spans="1:26" ht="19.5" customHeight="1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</row>
    <row r="999" spans="1:26" ht="19.5" customHeight="1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</row>
    <row r="1000" spans="1:26" ht="19.5" customHeight="1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</row>
    <row r="1001" spans="1:26" ht="19.5" customHeight="1">
      <c r="A1001" s="104"/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</row>
  </sheetData>
  <phoneticPr fontId="26" type="noConversion"/>
  <pageMargins left="0.5" right="0.5" top="0.75" bottom="0.75" header="0" footer="0"/>
  <pageSetup scale="72" orientation="portrait"/>
  <headerFooter>
    <oddFooter>&amp;C000000&amp;P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D26"/>
  <sheetViews>
    <sheetView workbookViewId="0"/>
  </sheetViews>
  <sheetFormatPr defaultColWidth="12.6328125" defaultRowHeight="15.75" customHeight="1"/>
  <sheetData>
    <row r="1" spans="1:4" ht="15.75" customHeight="1">
      <c r="A1" s="129"/>
      <c r="B1" s="130" t="s">
        <v>329</v>
      </c>
      <c r="C1" s="130" t="s">
        <v>330</v>
      </c>
      <c r="D1" s="131"/>
    </row>
    <row r="2" spans="1:4" ht="15.75" customHeight="1">
      <c r="A2" s="132" t="s">
        <v>331</v>
      </c>
      <c r="B2" s="133">
        <v>720</v>
      </c>
      <c r="C2" s="133" t="s">
        <v>174</v>
      </c>
      <c r="D2" s="131"/>
    </row>
    <row r="3" spans="1:4" ht="15.75" customHeight="1">
      <c r="A3" s="132" t="s">
        <v>332</v>
      </c>
      <c r="B3" s="133">
        <v>700</v>
      </c>
      <c r="C3" s="133" t="s">
        <v>164</v>
      </c>
      <c r="D3" s="131"/>
    </row>
    <row r="4" spans="1:4" ht="15.75" customHeight="1">
      <c r="A4" s="132" t="s">
        <v>333</v>
      </c>
      <c r="B4" s="133">
        <v>200</v>
      </c>
      <c r="C4" s="133" t="s">
        <v>188</v>
      </c>
      <c r="D4" s="131"/>
    </row>
    <row r="5" spans="1:4" ht="15.75" customHeight="1">
      <c r="A5" s="132" t="s">
        <v>328</v>
      </c>
      <c r="B5" s="133">
        <v>400</v>
      </c>
      <c r="C5" s="133" t="s">
        <v>188</v>
      </c>
      <c r="D5" s="131"/>
    </row>
    <row r="6" spans="1:4" ht="15.75" customHeight="1">
      <c r="A6" s="132" t="s">
        <v>308</v>
      </c>
      <c r="B6" s="133">
        <v>600</v>
      </c>
      <c r="C6" s="133" t="s">
        <v>334</v>
      </c>
      <c r="D6" s="131"/>
    </row>
    <row r="7" spans="1:4" ht="15.75" customHeight="1">
      <c r="A7" s="132" t="s">
        <v>319</v>
      </c>
      <c r="B7" s="133">
        <v>280</v>
      </c>
      <c r="C7" s="133" t="s">
        <v>334</v>
      </c>
      <c r="D7" s="131"/>
    </row>
    <row r="8" spans="1:4" ht="15.75" customHeight="1">
      <c r="A8" s="132" t="s">
        <v>315</v>
      </c>
      <c r="B8" s="133">
        <v>490</v>
      </c>
      <c r="C8" s="133" t="s">
        <v>180</v>
      </c>
      <c r="D8" s="131"/>
    </row>
    <row r="9" spans="1:4" ht="15.75" customHeight="1">
      <c r="A9" s="132" t="s">
        <v>310</v>
      </c>
      <c r="B9" s="133">
        <v>660</v>
      </c>
      <c r="C9" s="133" t="s">
        <v>180</v>
      </c>
      <c r="D9" s="131"/>
    </row>
    <row r="10" spans="1:4" ht="15.75" customHeight="1">
      <c r="A10" s="132" t="s">
        <v>316</v>
      </c>
      <c r="B10" s="133">
        <v>42</v>
      </c>
      <c r="C10" s="133" t="s">
        <v>180</v>
      </c>
      <c r="D10" s="131"/>
    </row>
    <row r="11" spans="1:4" ht="15.75" customHeight="1">
      <c r="A11" s="132" t="s">
        <v>309</v>
      </c>
      <c r="B11" s="133">
        <v>350</v>
      </c>
      <c r="C11" s="133" t="s">
        <v>187</v>
      </c>
      <c r="D11" s="131"/>
    </row>
    <row r="12" spans="1:4" ht="15.75" customHeight="1">
      <c r="A12" s="132" t="s">
        <v>312</v>
      </c>
      <c r="B12" s="133">
        <v>420</v>
      </c>
      <c r="C12" s="133" t="s">
        <v>187</v>
      </c>
      <c r="D12" s="131"/>
    </row>
    <row r="13" spans="1:4" ht="15.75" customHeight="1">
      <c r="A13" s="132" t="s">
        <v>314</v>
      </c>
      <c r="B13" s="133">
        <v>70</v>
      </c>
      <c r="C13" s="133" t="s">
        <v>187</v>
      </c>
      <c r="D13" s="131"/>
    </row>
    <row r="14" spans="1:4" ht="15.75" customHeight="1">
      <c r="A14" s="132" t="s">
        <v>313</v>
      </c>
      <c r="B14" s="133">
        <v>560</v>
      </c>
      <c r="C14" s="133" t="s">
        <v>168</v>
      </c>
      <c r="D14" s="131"/>
    </row>
    <row r="15" spans="1:4" ht="15.75" customHeight="1">
      <c r="A15" s="132" t="s">
        <v>317</v>
      </c>
      <c r="B15" s="133">
        <v>210</v>
      </c>
      <c r="C15" s="133" t="s">
        <v>168</v>
      </c>
      <c r="D15" s="131"/>
    </row>
    <row r="16" spans="1:4" ht="15.75" customHeight="1">
      <c r="A16" s="132" t="s">
        <v>318</v>
      </c>
      <c r="B16" s="133">
        <v>350</v>
      </c>
      <c r="C16" s="133" t="s">
        <v>172</v>
      </c>
      <c r="D16" s="131"/>
    </row>
    <row r="17" spans="1:4" ht="15.75" customHeight="1">
      <c r="A17" s="132" t="s">
        <v>322</v>
      </c>
      <c r="B17" s="133">
        <v>420</v>
      </c>
      <c r="C17" s="133" t="s">
        <v>172</v>
      </c>
      <c r="D17" s="131"/>
    </row>
    <row r="18" spans="1:4" ht="15.75" customHeight="1">
      <c r="A18" s="132" t="s">
        <v>323</v>
      </c>
      <c r="B18" s="133">
        <v>280</v>
      </c>
      <c r="C18" s="133" t="s">
        <v>170</v>
      </c>
      <c r="D18" s="131"/>
    </row>
    <row r="19" spans="1:4" ht="15.75" customHeight="1">
      <c r="A19" s="111" t="s">
        <v>325</v>
      </c>
      <c r="B19" s="133">
        <v>280</v>
      </c>
      <c r="C19" s="133" t="s">
        <v>170</v>
      </c>
      <c r="D19" s="131"/>
    </row>
    <row r="20" spans="1:4" ht="15.75" customHeight="1">
      <c r="A20" s="132" t="s">
        <v>326</v>
      </c>
      <c r="B20" s="133">
        <v>210</v>
      </c>
      <c r="C20" s="133" t="s">
        <v>170</v>
      </c>
      <c r="D20" s="131"/>
    </row>
    <row r="21" spans="1:4" ht="15.75" customHeight="1">
      <c r="A21" s="132" t="s">
        <v>327</v>
      </c>
      <c r="B21" s="133">
        <v>25</v>
      </c>
      <c r="C21" s="133" t="s">
        <v>170</v>
      </c>
      <c r="D21" s="131"/>
    </row>
    <row r="22" spans="1:4" ht="15.75" customHeight="1">
      <c r="A22" s="134"/>
      <c r="B22" s="134"/>
      <c r="C22" s="134"/>
      <c r="D22" s="131"/>
    </row>
    <row r="23" spans="1:4" ht="15.75" customHeight="1">
      <c r="A23" s="134"/>
      <c r="B23" s="134"/>
      <c r="C23" s="134"/>
      <c r="D23" s="131"/>
    </row>
    <row r="24" spans="1:4" ht="15.75" customHeight="1">
      <c r="A24" s="134" t="s">
        <v>448</v>
      </c>
      <c r="B24" s="134"/>
      <c r="C24" s="134"/>
      <c r="D24" s="131"/>
    </row>
    <row r="25" spans="1:4" ht="15.75" customHeight="1">
      <c r="A25" s="134" t="s">
        <v>448</v>
      </c>
      <c r="B25" s="134"/>
      <c r="C25" s="134"/>
      <c r="D25" s="131"/>
    </row>
    <row r="26" spans="1:4" ht="15.75" customHeight="1">
      <c r="A26" s="134"/>
      <c r="B26" s="134"/>
      <c r="C26" s="134"/>
      <c r="D26" s="131"/>
    </row>
  </sheetData>
  <phoneticPr fontId="2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AA1008"/>
  <sheetViews>
    <sheetView workbookViewId="0"/>
  </sheetViews>
  <sheetFormatPr defaultColWidth="12.6328125" defaultRowHeight="15.75" customHeight="1"/>
  <cols>
    <col min="1" max="1" width="21" customWidth="1"/>
  </cols>
  <sheetData>
    <row r="1" spans="1:27" ht="15.75" customHeight="1">
      <c r="A1" s="135"/>
      <c r="B1" s="136" t="s">
        <v>303</v>
      </c>
      <c r="C1" s="136" t="s">
        <v>304</v>
      </c>
      <c r="D1" s="136" t="s">
        <v>335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</row>
    <row r="2" spans="1:27" ht="15.75" customHeight="1">
      <c r="A2" s="138" t="s">
        <v>336</v>
      </c>
      <c r="B2" s="296" t="s">
        <v>337</v>
      </c>
      <c r="C2" s="297"/>
      <c r="D2" s="139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15.75" customHeight="1">
      <c r="A3" s="141" t="s">
        <v>306</v>
      </c>
      <c r="B3" s="142">
        <v>40</v>
      </c>
      <c r="C3" s="143">
        <f t="shared" ref="C3:C6" si="0">B3*9</f>
        <v>360</v>
      </c>
      <c r="D3" s="144" t="s">
        <v>164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27" ht="15.75" customHeight="1">
      <c r="A4" s="141" t="s">
        <v>338</v>
      </c>
      <c r="B4" s="142">
        <v>40</v>
      </c>
      <c r="C4" s="143">
        <f t="shared" si="0"/>
        <v>360</v>
      </c>
      <c r="D4" s="144" t="s">
        <v>174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</row>
    <row r="5" spans="1:27" ht="15.75" customHeight="1">
      <c r="A5" s="141" t="s">
        <v>315</v>
      </c>
      <c r="B5" s="142">
        <v>30</v>
      </c>
      <c r="C5" s="143">
        <f t="shared" si="0"/>
        <v>270</v>
      </c>
      <c r="D5" s="144" t="s">
        <v>180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</row>
    <row r="6" spans="1:27" ht="15.75" customHeight="1">
      <c r="A6" s="141" t="s">
        <v>339</v>
      </c>
      <c r="B6" s="142">
        <v>50</v>
      </c>
      <c r="C6" s="143">
        <f t="shared" si="0"/>
        <v>450</v>
      </c>
      <c r="D6" s="144" t="s">
        <v>188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</row>
    <row r="7" spans="1:27" ht="15.75" customHeight="1">
      <c r="A7" s="145"/>
      <c r="B7" s="146"/>
      <c r="C7" s="135"/>
      <c r="D7" s="135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</row>
    <row r="8" spans="1:27" ht="15.75" customHeight="1">
      <c r="A8" s="147" t="s">
        <v>311</v>
      </c>
      <c r="B8" s="298" t="s">
        <v>340</v>
      </c>
      <c r="C8" s="297"/>
      <c r="D8" s="148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</row>
    <row r="9" spans="1:27" ht="15.75" customHeight="1">
      <c r="A9" s="141" t="s">
        <v>341</v>
      </c>
      <c r="B9" s="142">
        <v>80</v>
      </c>
      <c r="C9" s="143">
        <f t="shared" ref="C9:C17" si="1">B9*9</f>
        <v>720</v>
      </c>
      <c r="D9" s="133" t="s">
        <v>172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</row>
    <row r="10" spans="1:27" ht="15.75" customHeight="1">
      <c r="A10" s="141" t="s">
        <v>313</v>
      </c>
      <c r="B10" s="142">
        <v>70</v>
      </c>
      <c r="C10" s="143">
        <f t="shared" si="1"/>
        <v>630</v>
      </c>
      <c r="D10" s="133" t="s">
        <v>170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</row>
    <row r="11" spans="1:27" ht="15.75" customHeight="1">
      <c r="A11" s="141" t="s">
        <v>314</v>
      </c>
      <c r="B11" s="142">
        <v>5</v>
      </c>
      <c r="C11" s="143">
        <f t="shared" si="1"/>
        <v>45</v>
      </c>
      <c r="D11" s="133" t="s">
        <v>170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</row>
    <row r="12" spans="1:27" ht="15.75" customHeight="1">
      <c r="A12" s="141" t="s">
        <v>308</v>
      </c>
      <c r="B12" s="142">
        <v>20</v>
      </c>
      <c r="C12" s="143">
        <f t="shared" si="1"/>
        <v>180</v>
      </c>
      <c r="D12" s="144" t="s">
        <v>168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</row>
    <row r="13" spans="1:27" ht="15.75" customHeight="1">
      <c r="A13" s="141" t="s">
        <v>338</v>
      </c>
      <c r="B13" s="142">
        <v>30</v>
      </c>
      <c r="C13" s="143">
        <f t="shared" si="1"/>
        <v>270</v>
      </c>
      <c r="D13" s="133" t="s">
        <v>187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</row>
    <row r="14" spans="1:27" ht="15.75" customHeight="1">
      <c r="A14" s="141" t="s">
        <v>342</v>
      </c>
      <c r="B14" s="142">
        <v>5</v>
      </c>
      <c r="C14" s="143">
        <f t="shared" si="1"/>
        <v>45</v>
      </c>
      <c r="D14" s="133" t="s">
        <v>187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</row>
    <row r="15" spans="1:27" ht="15.75" customHeight="1">
      <c r="A15" s="141" t="s">
        <v>316</v>
      </c>
      <c r="B15" s="142">
        <v>3</v>
      </c>
      <c r="C15" s="143">
        <f t="shared" si="1"/>
        <v>27</v>
      </c>
      <c r="D15" s="144" t="s">
        <v>180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</row>
    <row r="16" spans="1:27" ht="15.75" customHeight="1">
      <c r="A16" s="141" t="s">
        <v>317</v>
      </c>
      <c r="B16" s="142">
        <v>15</v>
      </c>
      <c r="C16" s="143">
        <f t="shared" si="1"/>
        <v>135</v>
      </c>
      <c r="D16" s="133" t="s">
        <v>187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</row>
    <row r="17" spans="1:27" ht="15.75" customHeight="1">
      <c r="A17" s="141" t="s">
        <v>343</v>
      </c>
      <c r="B17" s="142">
        <v>40</v>
      </c>
      <c r="C17" s="143">
        <f t="shared" si="1"/>
        <v>360</v>
      </c>
      <c r="D17" s="144" t="s">
        <v>174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</row>
    <row r="18" spans="1:27" ht="15.75" customHeight="1">
      <c r="A18" s="149"/>
      <c r="B18" s="150"/>
      <c r="C18" s="151"/>
      <c r="D18" s="151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</row>
    <row r="19" spans="1:27" ht="15.75" customHeight="1">
      <c r="A19" s="152" t="s">
        <v>321</v>
      </c>
      <c r="B19" s="299" t="s">
        <v>344</v>
      </c>
      <c r="C19" s="297"/>
      <c r="D19" s="153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</row>
    <row r="20" spans="1:27" ht="15.75" customHeight="1">
      <c r="A20" s="154" t="s">
        <v>345</v>
      </c>
      <c r="B20" s="155">
        <v>50</v>
      </c>
      <c r="C20" s="143">
        <f t="shared" ref="C20:C25" si="2">B20*9</f>
        <v>450</v>
      </c>
      <c r="D20" s="133" t="s">
        <v>334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</row>
    <row r="21" spans="1:27" ht="15.75" customHeight="1">
      <c r="A21" s="154" t="s">
        <v>346</v>
      </c>
      <c r="B21" s="155">
        <v>30</v>
      </c>
      <c r="C21" s="143">
        <f t="shared" si="2"/>
        <v>270</v>
      </c>
      <c r="D21" s="133" t="s">
        <v>187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</row>
    <row r="22" spans="1:27" ht="15.75" customHeight="1">
      <c r="A22" s="154" t="s">
        <v>347</v>
      </c>
      <c r="B22" s="155">
        <v>30</v>
      </c>
      <c r="C22" s="143">
        <f t="shared" si="2"/>
        <v>270</v>
      </c>
      <c r="D22" s="133" t="s">
        <v>334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</row>
    <row r="23" spans="1:27" ht="15.75" customHeight="1">
      <c r="A23" s="141" t="s">
        <v>308</v>
      </c>
      <c r="B23" s="142">
        <v>20</v>
      </c>
      <c r="C23" s="143">
        <f t="shared" si="2"/>
        <v>180</v>
      </c>
      <c r="D23" s="144" t="s">
        <v>168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</row>
    <row r="24" spans="1:27" ht="15.75" customHeight="1">
      <c r="A24" s="156" t="s">
        <v>316</v>
      </c>
      <c r="B24" s="142">
        <v>3</v>
      </c>
      <c r="C24" s="143">
        <f t="shared" si="2"/>
        <v>27</v>
      </c>
      <c r="D24" s="144" t="s">
        <v>180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</row>
    <row r="25" spans="1:27" ht="15.75" customHeight="1">
      <c r="A25" s="156" t="s">
        <v>317</v>
      </c>
      <c r="B25" s="142">
        <v>15</v>
      </c>
      <c r="C25" s="143">
        <f t="shared" si="2"/>
        <v>135</v>
      </c>
      <c r="D25" s="133" t="s">
        <v>187</v>
      </c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</row>
    <row r="26" spans="1:27" ht="15.75" customHeight="1">
      <c r="A26" s="154" t="s">
        <v>348</v>
      </c>
      <c r="B26" s="142">
        <v>5</v>
      </c>
      <c r="C26" s="143">
        <f t="shared" ref="C26:C27" si="3">B26*5</f>
        <v>25</v>
      </c>
      <c r="D26" s="133" t="s">
        <v>170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</row>
    <row r="27" spans="1:27" ht="15.75" customHeight="1">
      <c r="A27" s="154" t="s">
        <v>349</v>
      </c>
      <c r="B27" s="155">
        <v>5</v>
      </c>
      <c r="C27" s="143">
        <f t="shared" si="3"/>
        <v>25</v>
      </c>
      <c r="D27" s="133" t="s">
        <v>170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</row>
    <row r="28" spans="1:27" ht="15.75" customHeight="1">
      <c r="A28" s="154" t="s">
        <v>350</v>
      </c>
      <c r="B28" s="155">
        <v>50</v>
      </c>
      <c r="C28" s="143">
        <f>B28*9</f>
        <v>450</v>
      </c>
      <c r="D28" s="144" t="s">
        <v>188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</row>
    <row r="29" spans="1:27" ht="15.75" customHeight="1">
      <c r="A29" s="149"/>
      <c r="B29" s="150"/>
      <c r="C29" s="151"/>
      <c r="D29" s="151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</row>
    <row r="30" spans="1:27" ht="15.75" customHeight="1">
      <c r="A30" s="138" t="s">
        <v>336</v>
      </c>
      <c r="B30" s="296" t="s">
        <v>351</v>
      </c>
      <c r="C30" s="297"/>
      <c r="D30" s="139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</row>
    <row r="31" spans="1:27" ht="15.75" customHeight="1">
      <c r="A31" s="141" t="s">
        <v>306</v>
      </c>
      <c r="B31" s="142">
        <v>40</v>
      </c>
      <c r="C31" s="143">
        <f t="shared" ref="C31:C34" si="4">B31*9</f>
        <v>360</v>
      </c>
      <c r="D31" s="144" t="s">
        <v>164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</row>
    <row r="32" spans="1:27" ht="15.75" customHeight="1">
      <c r="A32" s="141" t="s">
        <v>338</v>
      </c>
      <c r="B32" s="142">
        <v>40</v>
      </c>
      <c r="C32" s="143">
        <f t="shared" si="4"/>
        <v>360</v>
      </c>
      <c r="D32" s="144" t="s">
        <v>168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</row>
    <row r="33" spans="1:27" ht="15.75" customHeight="1">
      <c r="A33" s="141" t="s">
        <v>315</v>
      </c>
      <c r="B33" s="142">
        <v>25</v>
      </c>
      <c r="C33" s="143">
        <f t="shared" si="4"/>
        <v>225</v>
      </c>
      <c r="D33" s="144" t="s">
        <v>180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</row>
    <row r="34" spans="1:27" ht="15.75" customHeight="1">
      <c r="A34" s="141" t="s">
        <v>352</v>
      </c>
      <c r="B34" s="155">
        <v>40</v>
      </c>
      <c r="C34" s="143">
        <f t="shared" si="4"/>
        <v>360</v>
      </c>
      <c r="D34" s="144" t="s">
        <v>180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</row>
    <row r="35" spans="1:27" ht="15.75" customHeight="1">
      <c r="A35" s="157"/>
      <c r="B35" s="158"/>
      <c r="C35" s="157"/>
      <c r="D35" s="157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</row>
    <row r="36" spans="1:27" ht="15.75" customHeight="1">
      <c r="A36" s="157"/>
      <c r="B36" s="158"/>
      <c r="C36" s="157"/>
      <c r="D36" s="157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</row>
    <row r="37" spans="1:27" ht="12.5">
      <c r="A37" s="157"/>
      <c r="B37" s="158"/>
      <c r="C37" s="157"/>
      <c r="D37" s="157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</row>
    <row r="38" spans="1:27" ht="12.5">
      <c r="A38" s="157"/>
      <c r="B38" s="158"/>
      <c r="C38" s="157"/>
      <c r="D38" s="157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</row>
    <row r="39" spans="1:27" ht="12.5">
      <c r="A39" s="157"/>
      <c r="B39" s="158"/>
      <c r="C39" s="157"/>
      <c r="D39" s="157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</row>
    <row r="40" spans="1:27" ht="12.5">
      <c r="A40" s="157"/>
      <c r="B40" s="158"/>
      <c r="C40" s="157"/>
      <c r="D40" s="157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</row>
    <row r="41" spans="1:27" ht="12.5">
      <c r="A41" s="157"/>
      <c r="B41" s="158"/>
      <c r="C41" s="157"/>
      <c r="D41" s="157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</row>
    <row r="42" spans="1:27" ht="12.5">
      <c r="A42" s="157"/>
      <c r="B42" s="158"/>
      <c r="C42" s="157"/>
      <c r="D42" s="157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</row>
    <row r="43" spans="1:27" ht="12.5">
      <c r="A43" s="157"/>
      <c r="B43" s="158"/>
      <c r="C43" s="157"/>
      <c r="D43" s="157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</row>
    <row r="44" spans="1:27" ht="12.5">
      <c r="A44" s="157"/>
      <c r="B44" s="158"/>
      <c r="C44" s="157"/>
      <c r="D44" s="157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</row>
    <row r="45" spans="1:27" ht="12.5">
      <c r="A45" s="157"/>
      <c r="B45" s="158"/>
      <c r="C45" s="157"/>
      <c r="D45" s="157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</row>
    <row r="46" spans="1:27" ht="12.5">
      <c r="A46" s="157"/>
      <c r="B46" s="158"/>
      <c r="C46" s="157"/>
      <c r="D46" s="157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</row>
    <row r="47" spans="1:27" ht="12.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</row>
    <row r="48" spans="1:27" ht="12.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</row>
    <row r="49" spans="1:27" ht="12.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</row>
    <row r="50" spans="1:27" ht="12.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</row>
    <row r="51" spans="1:27" ht="12.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</row>
    <row r="52" spans="1:27" ht="12.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</row>
    <row r="53" spans="1:27" ht="12.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</row>
    <row r="54" spans="1:27" ht="12.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</row>
    <row r="55" spans="1:27" ht="12.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</row>
    <row r="56" spans="1:27" ht="12.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</row>
    <row r="57" spans="1:27" ht="12.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</row>
    <row r="58" spans="1:27" ht="12.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</row>
    <row r="59" spans="1:27" ht="12.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</row>
    <row r="60" spans="1:27" ht="12.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</row>
    <row r="61" spans="1:27" ht="12.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</row>
    <row r="62" spans="1:27" ht="12.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</row>
    <row r="63" spans="1:27" ht="12.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</row>
    <row r="64" spans="1:27" ht="12.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</row>
    <row r="65" spans="1:27" ht="12.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</row>
    <row r="66" spans="1:27" ht="12.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</row>
    <row r="67" spans="1:27" ht="12.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</row>
    <row r="68" spans="1:27" ht="12.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</row>
    <row r="69" spans="1:27" ht="12.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</row>
    <row r="70" spans="1:27" ht="12.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</row>
    <row r="71" spans="1:27" ht="12.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</row>
    <row r="72" spans="1:27" ht="12.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</row>
    <row r="73" spans="1:27" ht="12.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</row>
    <row r="74" spans="1:27" ht="12.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</row>
    <row r="75" spans="1:27" ht="12.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</row>
    <row r="76" spans="1:27" ht="12.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</row>
    <row r="77" spans="1:27" ht="12.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</row>
    <row r="78" spans="1:27" ht="12.5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</row>
    <row r="79" spans="1:27" ht="12.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</row>
    <row r="80" spans="1:27" ht="12.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</row>
    <row r="81" spans="1:27" ht="12.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</row>
    <row r="82" spans="1:27" ht="12.5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</row>
    <row r="83" spans="1:27" ht="12.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</row>
    <row r="84" spans="1:27" ht="12.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</row>
    <row r="85" spans="1:27" ht="12.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</row>
    <row r="86" spans="1:27" ht="12.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</row>
    <row r="87" spans="1:27" ht="12.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</row>
    <row r="88" spans="1:27" ht="12.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</row>
    <row r="89" spans="1:27" ht="12.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</row>
    <row r="90" spans="1:27" ht="12.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</row>
    <row r="91" spans="1:27" ht="12.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</row>
    <row r="92" spans="1:27" ht="12.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</row>
    <row r="93" spans="1:27" ht="12.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</row>
    <row r="94" spans="1:27" ht="12.5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</row>
    <row r="95" spans="1:27" ht="12.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</row>
    <row r="96" spans="1:27" ht="12.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</row>
    <row r="97" spans="1:27" ht="12.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</row>
    <row r="98" spans="1:27" ht="12.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</row>
    <row r="99" spans="1:27" ht="12.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</row>
    <row r="100" spans="1:27" ht="12.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</row>
    <row r="101" spans="1:27" ht="12.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</row>
    <row r="102" spans="1:27" ht="12.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</row>
    <row r="103" spans="1:27" ht="12.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</row>
    <row r="104" spans="1:27" ht="12.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</row>
    <row r="105" spans="1:27" ht="12.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</row>
    <row r="106" spans="1:27" ht="12.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</row>
    <row r="107" spans="1:27" ht="12.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</row>
    <row r="108" spans="1:27" ht="12.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</row>
    <row r="109" spans="1:27" ht="12.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</row>
    <row r="110" spans="1:27" ht="12.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</row>
    <row r="111" spans="1:27" ht="12.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</row>
    <row r="112" spans="1:27" ht="12.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</row>
    <row r="113" spans="1:27" ht="12.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</row>
    <row r="114" spans="1:27" ht="12.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</row>
    <row r="115" spans="1:27" ht="12.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</row>
    <row r="116" spans="1:27" ht="12.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</row>
    <row r="117" spans="1:27" ht="12.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</row>
    <row r="118" spans="1:27" ht="12.5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</row>
    <row r="119" spans="1:27" ht="12.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</row>
    <row r="120" spans="1:27" ht="12.5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</row>
    <row r="121" spans="1:27" ht="12.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</row>
    <row r="122" spans="1:27" ht="12.5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</row>
    <row r="123" spans="1:27" ht="12.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</row>
    <row r="124" spans="1:27" ht="12.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</row>
    <row r="125" spans="1:27" ht="12.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</row>
    <row r="126" spans="1:27" ht="12.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</row>
    <row r="127" spans="1:27" ht="12.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</row>
    <row r="128" spans="1:27" ht="12.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</row>
    <row r="129" spans="1:27" ht="12.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</row>
    <row r="130" spans="1:27" ht="12.5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</row>
    <row r="131" spans="1:27" ht="12.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</row>
    <row r="132" spans="1:27" ht="12.5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</row>
    <row r="133" spans="1:27" ht="12.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</row>
    <row r="134" spans="1:27" ht="12.5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</row>
    <row r="135" spans="1:27" ht="12.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</row>
    <row r="136" spans="1:27" ht="12.5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</row>
    <row r="137" spans="1:27" ht="12.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</row>
    <row r="138" spans="1:27" ht="12.5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</row>
    <row r="139" spans="1:27" ht="12.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</row>
    <row r="140" spans="1:27" ht="12.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</row>
    <row r="141" spans="1:27" ht="12.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</row>
    <row r="142" spans="1:27" ht="12.5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</row>
    <row r="143" spans="1:27" ht="12.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</row>
    <row r="144" spans="1:27" ht="12.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</row>
    <row r="145" spans="1:27" ht="12.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</row>
    <row r="146" spans="1:27" ht="12.5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</row>
    <row r="147" spans="1:27" ht="12.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</row>
    <row r="148" spans="1:27" ht="12.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</row>
    <row r="149" spans="1:27" ht="12.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</row>
    <row r="150" spans="1:27" ht="12.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</row>
    <row r="151" spans="1:27" ht="12.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</row>
    <row r="152" spans="1:27" ht="12.5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</row>
    <row r="153" spans="1:27" ht="12.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</row>
    <row r="154" spans="1:27" ht="12.5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</row>
    <row r="155" spans="1:27" ht="12.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</row>
    <row r="156" spans="1:27" ht="12.5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</row>
    <row r="157" spans="1:27" ht="12.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</row>
    <row r="158" spans="1:27" ht="12.5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</row>
    <row r="159" spans="1:27" ht="12.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</row>
    <row r="160" spans="1:27" ht="12.5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</row>
    <row r="161" spans="1:27" ht="12.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</row>
    <row r="162" spans="1:27" ht="12.5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</row>
    <row r="163" spans="1:27" ht="12.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</row>
    <row r="164" spans="1:27" ht="12.5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</row>
    <row r="165" spans="1:27" ht="12.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</row>
    <row r="166" spans="1:27" ht="12.5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</row>
    <row r="167" spans="1:27" ht="12.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</row>
    <row r="168" spans="1:27" ht="12.5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</row>
    <row r="169" spans="1:27" ht="12.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</row>
    <row r="170" spans="1:27" ht="12.5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</row>
    <row r="171" spans="1:27" ht="12.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</row>
    <row r="172" spans="1:27" ht="12.5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</row>
    <row r="173" spans="1:27" ht="12.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</row>
    <row r="174" spans="1:27" ht="12.5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</row>
    <row r="175" spans="1:27" ht="12.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</row>
    <row r="176" spans="1:27" ht="12.5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</row>
    <row r="177" spans="1:27" ht="12.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</row>
    <row r="178" spans="1:27" ht="12.5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</row>
    <row r="179" spans="1:27" ht="12.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</row>
    <row r="180" spans="1:27" ht="12.5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</row>
    <row r="181" spans="1:27" ht="12.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</row>
    <row r="182" spans="1:27" ht="12.5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</row>
    <row r="183" spans="1:27" ht="12.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</row>
    <row r="184" spans="1:27" ht="12.5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</row>
    <row r="185" spans="1:27" ht="12.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</row>
    <row r="186" spans="1:27" ht="12.5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</row>
    <row r="187" spans="1:27" ht="12.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</row>
    <row r="188" spans="1:27" ht="12.5">
      <c r="A188" s="140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</row>
    <row r="189" spans="1:27" ht="12.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</row>
    <row r="190" spans="1:27" ht="12.5">
      <c r="A190" s="140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</row>
    <row r="191" spans="1:27" ht="12.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</row>
    <row r="192" spans="1:27" ht="12.5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</row>
    <row r="193" spans="1:27" ht="12.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</row>
    <row r="194" spans="1:27" ht="12.5">
      <c r="A194" s="140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</row>
    <row r="195" spans="1:27" ht="12.5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</row>
    <row r="196" spans="1:27" ht="12.5">
      <c r="A196" s="140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</row>
    <row r="197" spans="1:27" ht="12.5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</row>
    <row r="198" spans="1:27" ht="12.5">
      <c r="A198" s="140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</row>
    <row r="199" spans="1:27" ht="12.5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</row>
    <row r="200" spans="1:27" ht="12.5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</row>
    <row r="201" spans="1:27" ht="12.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</row>
    <row r="202" spans="1:27" ht="12.5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</row>
    <row r="203" spans="1:27" ht="12.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</row>
    <row r="204" spans="1:27" ht="12.5">
      <c r="A204" s="140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</row>
    <row r="205" spans="1:27" ht="12.5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</row>
    <row r="206" spans="1:27" ht="12.5">
      <c r="A206" s="140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</row>
    <row r="207" spans="1:27" ht="12.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</row>
    <row r="208" spans="1:27" ht="12.5">
      <c r="A208" s="140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</row>
    <row r="209" spans="1:27" ht="12.5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</row>
    <row r="210" spans="1:27" ht="12.5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</row>
    <row r="211" spans="1:27" ht="12.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</row>
    <row r="212" spans="1:27" ht="12.5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</row>
    <row r="213" spans="1:27" ht="12.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</row>
    <row r="214" spans="1:27" ht="12.5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</row>
    <row r="215" spans="1:27" ht="12.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</row>
    <row r="216" spans="1:27" ht="12.5">
      <c r="A216" s="140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</row>
    <row r="217" spans="1:27" ht="12.5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</row>
    <row r="218" spans="1:27" ht="12.5">
      <c r="A218" s="140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</row>
    <row r="219" spans="1:27" ht="12.5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</row>
    <row r="220" spans="1:27" ht="12.5">
      <c r="A220" s="140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</row>
    <row r="221" spans="1:27" ht="12.5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</row>
    <row r="222" spans="1:27" ht="12.5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</row>
    <row r="223" spans="1:27" ht="12.5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</row>
    <row r="224" spans="1:27" ht="12.5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</row>
    <row r="225" spans="1:27" ht="12.5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</row>
    <row r="226" spans="1:27" ht="12.5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</row>
    <row r="227" spans="1:27" ht="12.5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</row>
    <row r="228" spans="1:27" ht="12.5">
      <c r="A228" s="140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</row>
    <row r="229" spans="1:27" ht="12.5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</row>
    <row r="230" spans="1:27" ht="12.5">
      <c r="A230" s="14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</row>
    <row r="231" spans="1:27" ht="12.5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</row>
    <row r="232" spans="1:27" ht="12.5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</row>
    <row r="233" spans="1:27" ht="12.5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</row>
    <row r="234" spans="1:27" ht="12.5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</row>
    <row r="235" spans="1:27" ht="12.5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</row>
    <row r="236" spans="1:27" ht="12.5">
      <c r="A236" s="140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</row>
    <row r="237" spans="1:27" ht="12.5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</row>
    <row r="238" spans="1:27" ht="12.5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</row>
    <row r="239" spans="1:27" ht="12.5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</row>
    <row r="240" spans="1:27" ht="12.5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</row>
    <row r="241" spans="1:27" ht="12.5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</row>
    <row r="242" spans="1:27" ht="12.5">
      <c r="A242" s="140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</row>
    <row r="243" spans="1:27" ht="12.5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</row>
    <row r="244" spans="1:27" ht="12.5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</row>
    <row r="245" spans="1:27" ht="12.5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</row>
    <row r="246" spans="1:27" ht="12.5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</row>
    <row r="247" spans="1:27" ht="12.5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</row>
    <row r="248" spans="1:27" ht="12.5">
      <c r="A248" s="140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</row>
    <row r="249" spans="1:27" ht="12.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</row>
    <row r="250" spans="1:27" ht="12.5">
      <c r="A250" s="140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</row>
    <row r="251" spans="1:27" ht="12.5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</row>
    <row r="252" spans="1:27" ht="12.5">
      <c r="A252" s="140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</row>
    <row r="253" spans="1:27" ht="12.5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</row>
    <row r="254" spans="1:27" ht="12.5">
      <c r="A254" s="140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</row>
    <row r="255" spans="1:27" ht="12.5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</row>
    <row r="256" spans="1:27" ht="12.5">
      <c r="A256" s="140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</row>
    <row r="257" spans="1:27" ht="12.5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</row>
    <row r="258" spans="1:27" ht="12.5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</row>
    <row r="259" spans="1:27" ht="12.5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</row>
    <row r="260" spans="1:27" ht="12.5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</row>
    <row r="261" spans="1:27" ht="12.5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</row>
    <row r="262" spans="1:27" ht="12.5">
      <c r="A262" s="140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</row>
    <row r="263" spans="1:27" ht="12.5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</row>
    <row r="264" spans="1:27" ht="12.5">
      <c r="A264" s="140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</row>
    <row r="265" spans="1:27" ht="12.5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</row>
    <row r="266" spans="1:27" ht="12.5">
      <c r="A266" s="140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</row>
    <row r="267" spans="1:27" ht="12.5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</row>
    <row r="268" spans="1:27" ht="12.5">
      <c r="A268" s="140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</row>
    <row r="269" spans="1:27" ht="12.5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</row>
    <row r="270" spans="1:27" ht="12.5">
      <c r="A270" s="140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</row>
    <row r="271" spans="1:27" ht="12.5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</row>
    <row r="272" spans="1:27" ht="12.5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</row>
    <row r="273" spans="1:27" ht="12.5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</row>
    <row r="274" spans="1:27" ht="12.5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</row>
    <row r="275" spans="1:27" ht="12.5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</row>
    <row r="276" spans="1:27" ht="12.5">
      <c r="A276" s="140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</row>
    <row r="277" spans="1:27" ht="12.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</row>
    <row r="278" spans="1:27" ht="12.5">
      <c r="A278" s="140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</row>
    <row r="279" spans="1:27" ht="12.5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</row>
    <row r="280" spans="1:27" ht="12.5">
      <c r="A280" s="140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</row>
    <row r="281" spans="1:27" ht="12.5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</row>
    <row r="282" spans="1:27" ht="12.5">
      <c r="A282" s="140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</row>
    <row r="283" spans="1:27" ht="12.5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</row>
    <row r="284" spans="1:27" ht="12.5">
      <c r="A284" s="140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</row>
    <row r="285" spans="1:27" ht="12.5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</row>
    <row r="286" spans="1:27" ht="12.5">
      <c r="A286" s="140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</row>
    <row r="287" spans="1:27" ht="12.5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</row>
    <row r="288" spans="1:27" ht="12.5">
      <c r="A288" s="140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</row>
    <row r="289" spans="1:27" ht="12.5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</row>
    <row r="290" spans="1:27" ht="12.5">
      <c r="A290" s="140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</row>
    <row r="291" spans="1:27" ht="12.5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</row>
    <row r="292" spans="1:27" ht="12.5">
      <c r="A292" s="140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</row>
    <row r="293" spans="1:27" ht="12.5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</row>
    <row r="294" spans="1:27" ht="12.5">
      <c r="A294" s="140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</row>
    <row r="295" spans="1:27" ht="12.5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</row>
    <row r="296" spans="1:27" ht="12.5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</row>
    <row r="297" spans="1:27" ht="12.5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</row>
    <row r="298" spans="1:27" ht="12.5">
      <c r="A298" s="140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</row>
    <row r="299" spans="1:27" ht="12.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</row>
    <row r="300" spans="1:27" ht="12.5">
      <c r="A300" s="140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</row>
    <row r="301" spans="1:27" ht="12.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</row>
    <row r="302" spans="1:27" ht="12.5">
      <c r="A302" s="140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</row>
    <row r="303" spans="1:27" ht="12.5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</row>
    <row r="304" spans="1:27" ht="12.5">
      <c r="A304" s="140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</row>
    <row r="305" spans="1:27" ht="12.5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</row>
    <row r="306" spans="1:27" ht="12.5">
      <c r="A306" s="140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</row>
    <row r="307" spans="1:27" ht="12.5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</row>
    <row r="308" spans="1:27" ht="12.5">
      <c r="A308" s="140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</row>
    <row r="309" spans="1:27" ht="12.5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</row>
    <row r="310" spans="1:27" ht="12.5">
      <c r="A310" s="140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</row>
    <row r="311" spans="1:27" ht="12.5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</row>
    <row r="312" spans="1:27" ht="12.5">
      <c r="A312" s="140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</row>
    <row r="313" spans="1:27" ht="12.5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</row>
    <row r="314" spans="1:27" ht="12.5">
      <c r="A314" s="140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</row>
    <row r="315" spans="1:27" ht="12.5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</row>
    <row r="316" spans="1:27" ht="12.5">
      <c r="A316" s="140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</row>
    <row r="317" spans="1:27" ht="12.5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</row>
    <row r="318" spans="1:27" ht="12.5">
      <c r="A318" s="140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</row>
    <row r="319" spans="1:27" ht="12.5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</row>
    <row r="320" spans="1:27" ht="12.5">
      <c r="A320" s="140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</row>
    <row r="321" spans="1:27" ht="12.5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</row>
    <row r="322" spans="1:27" ht="12.5">
      <c r="A322" s="140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</row>
    <row r="323" spans="1:27" ht="12.5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</row>
    <row r="324" spans="1:27" ht="12.5">
      <c r="A324" s="140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</row>
    <row r="325" spans="1:27" ht="12.5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</row>
    <row r="326" spans="1:27" ht="12.5">
      <c r="A326" s="140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</row>
    <row r="327" spans="1:27" ht="12.5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</row>
    <row r="328" spans="1:27" ht="12.5">
      <c r="A328" s="140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</row>
    <row r="329" spans="1:27" ht="12.5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</row>
    <row r="330" spans="1:27" ht="12.5">
      <c r="A330" s="140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</row>
    <row r="331" spans="1:27" ht="12.5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</row>
    <row r="332" spans="1:27" ht="12.5">
      <c r="A332" s="140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</row>
    <row r="333" spans="1:27" ht="12.5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</row>
    <row r="334" spans="1:27" ht="12.5">
      <c r="A334" s="140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</row>
    <row r="335" spans="1:27" ht="12.5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</row>
    <row r="336" spans="1:27" ht="12.5">
      <c r="A336" s="140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</row>
    <row r="337" spans="1:27" ht="12.5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</row>
    <row r="338" spans="1:27" ht="12.5">
      <c r="A338" s="140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</row>
    <row r="339" spans="1:27" ht="12.5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</row>
    <row r="340" spans="1:27" ht="12.5">
      <c r="A340" s="140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</row>
    <row r="341" spans="1:27" ht="12.5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</row>
    <row r="342" spans="1:27" ht="12.5">
      <c r="A342" s="140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</row>
    <row r="343" spans="1:27" ht="12.5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</row>
    <row r="344" spans="1:27" ht="12.5">
      <c r="A344" s="140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</row>
    <row r="345" spans="1:27" ht="12.5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</row>
    <row r="346" spans="1:27" ht="12.5">
      <c r="A346" s="140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</row>
    <row r="347" spans="1:27" ht="12.5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</row>
    <row r="348" spans="1:27" ht="12.5">
      <c r="A348" s="140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</row>
    <row r="349" spans="1:27" ht="12.5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</row>
    <row r="350" spans="1:27" ht="12.5">
      <c r="A350" s="140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</row>
    <row r="351" spans="1:27" ht="12.5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</row>
    <row r="352" spans="1:27" ht="12.5">
      <c r="A352" s="140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</row>
    <row r="353" spans="1:27" ht="12.5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</row>
    <row r="354" spans="1:27" ht="12.5">
      <c r="A354" s="140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</row>
    <row r="355" spans="1:27" ht="12.5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</row>
    <row r="356" spans="1:27" ht="12.5">
      <c r="A356" s="140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</row>
    <row r="357" spans="1:27" ht="12.5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</row>
    <row r="358" spans="1:27" ht="12.5">
      <c r="A358" s="140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</row>
    <row r="359" spans="1:27" ht="12.5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</row>
    <row r="360" spans="1:27" ht="12.5">
      <c r="A360" s="140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</row>
    <row r="361" spans="1:27" ht="12.5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</row>
    <row r="362" spans="1:27" ht="12.5">
      <c r="A362" s="140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</row>
    <row r="363" spans="1:27" ht="12.5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</row>
    <row r="364" spans="1:27" ht="12.5">
      <c r="A364" s="140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</row>
    <row r="365" spans="1:27" ht="12.5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</row>
    <row r="366" spans="1:27" ht="12.5">
      <c r="A366" s="140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</row>
    <row r="367" spans="1:27" ht="12.5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</row>
    <row r="368" spans="1:27" ht="12.5">
      <c r="A368" s="140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</row>
    <row r="369" spans="1:27" ht="12.5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</row>
    <row r="370" spans="1:27" ht="12.5">
      <c r="A370" s="140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</row>
    <row r="371" spans="1:27" ht="12.5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</row>
    <row r="372" spans="1:27" ht="12.5">
      <c r="A372" s="140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</row>
    <row r="373" spans="1:27" ht="12.5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</row>
    <row r="374" spans="1:27" ht="12.5">
      <c r="A374" s="140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</row>
    <row r="375" spans="1:27" ht="12.5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</row>
    <row r="376" spans="1:27" ht="12.5">
      <c r="A376" s="140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</row>
    <row r="377" spans="1:27" ht="12.5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</row>
    <row r="378" spans="1:27" ht="12.5">
      <c r="A378" s="140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</row>
    <row r="379" spans="1:27" ht="12.5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</row>
    <row r="380" spans="1:27" ht="12.5">
      <c r="A380" s="140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</row>
    <row r="381" spans="1:27" ht="12.5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</row>
    <row r="382" spans="1:27" ht="12.5">
      <c r="A382" s="140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</row>
    <row r="383" spans="1:27" ht="12.5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</row>
    <row r="384" spans="1:27" ht="12.5">
      <c r="A384" s="140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</row>
    <row r="385" spans="1:27" ht="12.5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</row>
    <row r="386" spans="1:27" ht="12.5">
      <c r="A386" s="140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</row>
    <row r="387" spans="1:27" ht="12.5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</row>
    <row r="388" spans="1:27" ht="12.5">
      <c r="A388" s="140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</row>
    <row r="389" spans="1:27" ht="12.5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</row>
    <row r="390" spans="1:27" ht="12.5">
      <c r="A390" s="140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</row>
    <row r="391" spans="1:27" ht="12.5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</row>
    <row r="392" spans="1:27" ht="12.5">
      <c r="A392" s="140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</row>
    <row r="393" spans="1:27" ht="12.5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</row>
    <row r="394" spans="1:27" ht="12.5">
      <c r="A394" s="140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</row>
    <row r="395" spans="1:27" ht="12.5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</row>
    <row r="396" spans="1:27" ht="12.5">
      <c r="A396" s="140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</row>
    <row r="397" spans="1:27" ht="12.5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</row>
    <row r="398" spans="1:27" ht="12.5">
      <c r="A398" s="140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</row>
    <row r="399" spans="1:27" ht="12.5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</row>
    <row r="400" spans="1:27" ht="12.5">
      <c r="A400" s="140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</row>
    <row r="401" spans="1:27" ht="12.5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</row>
    <row r="402" spans="1:27" ht="12.5">
      <c r="A402" s="140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</row>
    <row r="403" spans="1:27" ht="12.5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</row>
    <row r="404" spans="1:27" ht="12.5">
      <c r="A404" s="140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</row>
    <row r="405" spans="1:27" ht="12.5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</row>
    <row r="406" spans="1:27" ht="12.5">
      <c r="A406" s="140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</row>
    <row r="407" spans="1:27" ht="12.5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</row>
    <row r="408" spans="1:27" ht="12.5">
      <c r="A408" s="140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</row>
    <row r="409" spans="1:27" ht="12.5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</row>
    <row r="410" spans="1:27" ht="12.5">
      <c r="A410" s="140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</row>
    <row r="411" spans="1:27" ht="12.5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</row>
    <row r="412" spans="1:27" ht="12.5">
      <c r="A412" s="140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</row>
    <row r="413" spans="1:27" ht="12.5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</row>
    <row r="414" spans="1:27" ht="12.5">
      <c r="A414" s="140"/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</row>
    <row r="415" spans="1:27" ht="12.5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</row>
    <row r="416" spans="1:27" ht="12.5">
      <c r="A416" s="140"/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</row>
    <row r="417" spans="1:27" ht="12.5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</row>
    <row r="418" spans="1:27" ht="12.5">
      <c r="A418" s="140"/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</row>
    <row r="419" spans="1:27" ht="12.5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</row>
    <row r="420" spans="1:27" ht="12.5">
      <c r="A420" s="140"/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</row>
    <row r="421" spans="1:27" ht="12.5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</row>
    <row r="422" spans="1:27" ht="12.5">
      <c r="A422" s="140"/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</row>
    <row r="423" spans="1:27" ht="12.5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</row>
    <row r="424" spans="1:27" ht="12.5">
      <c r="A424" s="140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</row>
    <row r="425" spans="1:27" ht="12.5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</row>
    <row r="426" spans="1:27" ht="12.5">
      <c r="A426" s="140"/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</row>
    <row r="427" spans="1:27" ht="12.5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</row>
    <row r="428" spans="1:27" ht="12.5">
      <c r="A428" s="140"/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</row>
    <row r="429" spans="1:27" ht="12.5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</row>
    <row r="430" spans="1:27" ht="12.5">
      <c r="A430" s="140"/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</row>
    <row r="431" spans="1:27" ht="12.5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</row>
    <row r="432" spans="1:27" ht="12.5">
      <c r="A432" s="140"/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</row>
    <row r="433" spans="1:27" ht="12.5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</row>
    <row r="434" spans="1:27" ht="12.5">
      <c r="A434" s="140"/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</row>
    <row r="435" spans="1:27" ht="12.5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</row>
    <row r="436" spans="1:27" ht="12.5">
      <c r="A436" s="140"/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</row>
    <row r="437" spans="1:27" ht="12.5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</row>
    <row r="438" spans="1:27" ht="12.5">
      <c r="A438" s="140"/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</row>
    <row r="439" spans="1:27" ht="12.5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</row>
    <row r="440" spans="1:27" ht="12.5">
      <c r="A440" s="140"/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</row>
    <row r="441" spans="1:27" ht="12.5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</row>
    <row r="442" spans="1:27" ht="12.5">
      <c r="A442" s="140"/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</row>
    <row r="443" spans="1:27" ht="12.5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</row>
    <row r="444" spans="1:27" ht="12.5">
      <c r="A444" s="140"/>
      <c r="B444" s="140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</row>
    <row r="445" spans="1:27" ht="12.5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</row>
    <row r="446" spans="1:27" ht="12.5">
      <c r="A446" s="140"/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</row>
    <row r="447" spans="1:27" ht="12.5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</row>
    <row r="448" spans="1:27" ht="12.5">
      <c r="A448" s="140"/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</row>
    <row r="449" spans="1:27" ht="12.5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</row>
    <row r="450" spans="1:27" ht="12.5">
      <c r="A450" s="140"/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</row>
    <row r="451" spans="1:27" ht="12.5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</row>
    <row r="452" spans="1:27" ht="12.5">
      <c r="A452" s="140"/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</row>
    <row r="453" spans="1:27" ht="12.5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</row>
    <row r="454" spans="1:27" ht="12.5">
      <c r="A454" s="140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</row>
    <row r="455" spans="1:27" ht="12.5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</row>
    <row r="456" spans="1:27" ht="12.5">
      <c r="A456" s="140"/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</row>
    <row r="457" spans="1:27" ht="12.5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</row>
    <row r="458" spans="1:27" ht="12.5">
      <c r="A458" s="140"/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</row>
    <row r="459" spans="1:27" ht="12.5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</row>
    <row r="460" spans="1:27" ht="12.5">
      <c r="A460" s="140"/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</row>
    <row r="461" spans="1:27" ht="12.5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</row>
    <row r="462" spans="1:27" ht="12.5">
      <c r="A462" s="140"/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</row>
    <row r="463" spans="1:27" ht="12.5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</row>
    <row r="464" spans="1:27" ht="12.5">
      <c r="A464" s="140"/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</row>
    <row r="465" spans="1:27" ht="12.5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</row>
    <row r="466" spans="1:27" ht="12.5">
      <c r="A466" s="140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</row>
    <row r="467" spans="1:27" ht="12.5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</row>
    <row r="468" spans="1:27" ht="12.5">
      <c r="A468" s="140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</row>
    <row r="469" spans="1:27" ht="12.5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</row>
    <row r="470" spans="1:27" ht="12.5">
      <c r="A470" s="140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</row>
    <row r="471" spans="1:27" ht="12.5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</row>
    <row r="472" spans="1:27" ht="12.5">
      <c r="A472" s="140"/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</row>
    <row r="473" spans="1:27" ht="12.5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</row>
    <row r="474" spans="1:27" ht="12.5">
      <c r="A474" s="140"/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</row>
    <row r="475" spans="1:27" ht="12.5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  <c r="AA475" s="140"/>
    </row>
    <row r="476" spans="1:27" ht="12.5">
      <c r="A476" s="140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</row>
    <row r="477" spans="1:27" ht="12.5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</row>
    <row r="478" spans="1:27" ht="12.5">
      <c r="A478" s="140"/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</row>
    <row r="479" spans="1:27" ht="12.5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A479" s="140"/>
    </row>
    <row r="480" spans="1:27" ht="12.5">
      <c r="A480" s="140"/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</row>
    <row r="481" spans="1:27" ht="12.5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</row>
    <row r="482" spans="1:27" ht="12.5">
      <c r="A482" s="140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</row>
    <row r="483" spans="1:27" ht="12.5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</row>
    <row r="484" spans="1:27" ht="12.5">
      <c r="A484" s="140"/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A484" s="140"/>
    </row>
    <row r="485" spans="1:27" ht="12.5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  <c r="AA485" s="140"/>
    </row>
    <row r="486" spans="1:27" ht="12.5">
      <c r="A486" s="140"/>
      <c r="B486" s="140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  <c r="AA486" s="140"/>
    </row>
    <row r="487" spans="1:27" ht="12.5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</row>
    <row r="488" spans="1:27" ht="12.5">
      <c r="A488" s="140"/>
      <c r="B488" s="140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</row>
    <row r="489" spans="1:27" ht="12.5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</row>
    <row r="490" spans="1:27" ht="12.5">
      <c r="A490" s="140"/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  <c r="AA490" s="140"/>
    </row>
    <row r="491" spans="1:27" ht="12.5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</row>
    <row r="492" spans="1:27" ht="12.5">
      <c r="A492" s="140"/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</row>
    <row r="493" spans="1:27" ht="12.5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</row>
    <row r="494" spans="1:27" ht="12.5">
      <c r="A494" s="140"/>
      <c r="B494" s="140"/>
      <c r="C494" s="140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</row>
    <row r="495" spans="1:27" ht="12.5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</row>
    <row r="496" spans="1:27" ht="12.5">
      <c r="A496" s="140"/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</row>
    <row r="497" spans="1:27" ht="12.5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</row>
    <row r="498" spans="1:27" ht="12.5">
      <c r="A498" s="140"/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</row>
    <row r="499" spans="1:27" ht="12.5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</row>
    <row r="500" spans="1:27" ht="12.5">
      <c r="A500" s="140"/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</row>
    <row r="501" spans="1:27" ht="12.5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</row>
    <row r="502" spans="1:27" ht="12.5">
      <c r="A502" s="140"/>
      <c r="B502" s="140"/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</row>
    <row r="503" spans="1:27" ht="12.5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</row>
    <row r="504" spans="1:27" ht="12.5">
      <c r="A504" s="140"/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</row>
    <row r="505" spans="1:27" ht="12.5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</row>
    <row r="506" spans="1:27" ht="12.5">
      <c r="A506" s="140"/>
      <c r="B506" s="140"/>
      <c r="C506" s="140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</row>
    <row r="507" spans="1:27" ht="12.5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</row>
    <row r="508" spans="1:27" ht="12.5">
      <c r="A508" s="140"/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</row>
    <row r="509" spans="1:27" ht="12.5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  <c r="AA509" s="140"/>
    </row>
    <row r="510" spans="1:27" ht="12.5">
      <c r="A510" s="140"/>
      <c r="B510" s="140"/>
      <c r="C510" s="140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  <c r="AA510" s="140"/>
    </row>
    <row r="511" spans="1:27" ht="12.5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</row>
    <row r="512" spans="1:27" ht="12.5">
      <c r="A512" s="140"/>
      <c r="B512" s="140"/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</row>
    <row r="513" spans="1:27" ht="12.5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  <c r="AA513" s="140"/>
    </row>
    <row r="514" spans="1:27" ht="12.5">
      <c r="A514" s="140"/>
      <c r="B514" s="140"/>
      <c r="C514" s="140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</row>
    <row r="515" spans="1:27" ht="12.5">
      <c r="A515" s="140"/>
      <c r="B515" s="140"/>
      <c r="C515" s="140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</row>
    <row r="516" spans="1:27" ht="12.5">
      <c r="A516" s="140"/>
      <c r="B516" s="140"/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</row>
    <row r="517" spans="1:27" ht="12.5">
      <c r="A517" s="140"/>
      <c r="B517" s="140"/>
      <c r="C517" s="140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  <c r="AA517" s="140"/>
    </row>
    <row r="518" spans="1:27" ht="12.5">
      <c r="A518" s="140"/>
      <c r="B518" s="140"/>
      <c r="C518" s="140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</row>
    <row r="519" spans="1:27" ht="12.5">
      <c r="A519" s="140"/>
      <c r="B519" s="140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  <c r="AA519" s="140"/>
    </row>
    <row r="520" spans="1:27" ht="12.5">
      <c r="A520" s="140"/>
      <c r="B520" s="140"/>
      <c r="C520" s="140"/>
      <c r="D520" s="140"/>
      <c r="E520" s="140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</row>
    <row r="521" spans="1:27" ht="12.5">
      <c r="A521" s="140"/>
      <c r="B521" s="140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  <c r="AA521" s="140"/>
    </row>
    <row r="522" spans="1:27" ht="12.5">
      <c r="A522" s="140"/>
      <c r="B522" s="140"/>
      <c r="C522" s="140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40"/>
    </row>
    <row r="523" spans="1:27" ht="12.5">
      <c r="A523" s="140"/>
      <c r="B523" s="140"/>
      <c r="C523" s="14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  <c r="AA523" s="140"/>
    </row>
    <row r="524" spans="1:27" ht="12.5">
      <c r="A524" s="140"/>
      <c r="B524" s="140"/>
      <c r="C524" s="140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  <c r="AA524" s="140"/>
    </row>
    <row r="525" spans="1:27" ht="12.5">
      <c r="A525" s="140"/>
      <c r="B525" s="140"/>
      <c r="C525" s="14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</row>
    <row r="526" spans="1:27" ht="12.5">
      <c r="A526" s="140"/>
      <c r="B526" s="140"/>
      <c r="C526" s="140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</row>
    <row r="527" spans="1:27" ht="12.5">
      <c r="A527" s="140"/>
      <c r="B527" s="140"/>
      <c r="C527" s="140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</row>
    <row r="528" spans="1:27" ht="12.5">
      <c r="A528" s="140"/>
      <c r="B528" s="140"/>
      <c r="C528" s="140"/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</row>
    <row r="529" spans="1:27" ht="12.5">
      <c r="A529" s="140"/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</row>
    <row r="530" spans="1:27" ht="12.5">
      <c r="A530" s="140"/>
      <c r="B530" s="140"/>
      <c r="C530" s="140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</row>
    <row r="531" spans="1:27" ht="12.5">
      <c r="A531" s="140"/>
      <c r="B531" s="140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</row>
    <row r="532" spans="1:27" ht="12.5">
      <c r="A532" s="140"/>
      <c r="B532" s="140"/>
      <c r="C532" s="140"/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</row>
    <row r="533" spans="1:27" ht="12.5">
      <c r="A533" s="140"/>
      <c r="B533" s="140"/>
      <c r="C533" s="140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</row>
    <row r="534" spans="1:27" ht="12.5">
      <c r="A534" s="140"/>
      <c r="B534" s="140"/>
      <c r="C534" s="140"/>
      <c r="D534" s="140"/>
      <c r="E534" s="140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  <c r="AA534" s="140"/>
    </row>
    <row r="535" spans="1:27" ht="12.5">
      <c r="A535" s="140"/>
      <c r="B535" s="140"/>
      <c r="C535" s="140"/>
      <c r="D535" s="140"/>
      <c r="E535" s="140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</row>
    <row r="536" spans="1:27" ht="12.5">
      <c r="A536" s="140"/>
      <c r="B536" s="140"/>
      <c r="C536" s="140"/>
      <c r="D536" s="140"/>
      <c r="E536" s="140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  <c r="AA536" s="140"/>
    </row>
    <row r="537" spans="1:27" ht="12.5">
      <c r="A537" s="140"/>
      <c r="B537" s="140"/>
      <c r="C537" s="140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</row>
    <row r="538" spans="1:27" ht="12.5">
      <c r="A538" s="140"/>
      <c r="B538" s="140"/>
      <c r="C538" s="140"/>
      <c r="D538" s="140"/>
      <c r="E538" s="140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  <c r="AA538" s="140"/>
    </row>
    <row r="539" spans="1:27" ht="12.5">
      <c r="A539" s="140"/>
      <c r="B539" s="140"/>
      <c r="C539" s="140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</row>
    <row r="540" spans="1:27" ht="12.5">
      <c r="A540" s="140"/>
      <c r="B540" s="140"/>
      <c r="C540" s="140"/>
      <c r="D540" s="140"/>
      <c r="E540" s="140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</row>
    <row r="541" spans="1:27" ht="12.5">
      <c r="A541" s="140"/>
      <c r="B541" s="140"/>
      <c r="C541" s="140"/>
      <c r="D541" s="140"/>
      <c r="E541" s="140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  <c r="AA541" s="140"/>
    </row>
    <row r="542" spans="1:27" ht="12.5">
      <c r="A542" s="140"/>
      <c r="B542" s="140"/>
      <c r="C542" s="140"/>
      <c r="D542" s="140"/>
      <c r="E542" s="140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  <c r="AA542" s="140"/>
    </row>
    <row r="543" spans="1:27" ht="12.5">
      <c r="A543" s="140"/>
      <c r="B543" s="140"/>
      <c r="C543" s="140"/>
      <c r="D543" s="140"/>
      <c r="E543" s="140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  <c r="AA543" s="140"/>
    </row>
    <row r="544" spans="1:27" ht="12.5">
      <c r="A544" s="140"/>
      <c r="B544" s="140"/>
      <c r="C544" s="140"/>
      <c r="D544" s="140"/>
      <c r="E544" s="140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  <c r="AA544" s="140"/>
    </row>
    <row r="545" spans="1:27" ht="12.5">
      <c r="A545" s="140"/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  <c r="AA545" s="140"/>
    </row>
    <row r="546" spans="1:27" ht="12.5">
      <c r="A546" s="140"/>
      <c r="B546" s="140"/>
      <c r="C546" s="140"/>
      <c r="D546" s="140"/>
      <c r="E546" s="140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  <c r="AA546" s="140"/>
    </row>
    <row r="547" spans="1:27" ht="12.5">
      <c r="A547" s="140"/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  <c r="AA547" s="140"/>
    </row>
    <row r="548" spans="1:27" ht="12.5">
      <c r="A548" s="140"/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A548" s="140"/>
    </row>
    <row r="549" spans="1:27" ht="12.5">
      <c r="A549" s="140"/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</row>
    <row r="550" spans="1:27" ht="12.5">
      <c r="A550" s="140"/>
      <c r="B550" s="140"/>
      <c r="C550" s="140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A550" s="140"/>
    </row>
    <row r="551" spans="1:27" ht="12.5">
      <c r="A551" s="140"/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</row>
    <row r="552" spans="1:27" ht="12.5">
      <c r="A552" s="140"/>
      <c r="B552" s="140"/>
      <c r="C552" s="140"/>
      <c r="D552" s="140"/>
      <c r="E552" s="140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  <c r="AA552" s="140"/>
    </row>
    <row r="553" spans="1:27" ht="12.5">
      <c r="A553" s="140"/>
      <c r="B553" s="140"/>
      <c r="C553" s="140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  <c r="AA553" s="140"/>
    </row>
    <row r="554" spans="1:27" ht="12.5">
      <c r="A554" s="140"/>
      <c r="B554" s="140"/>
      <c r="C554" s="140"/>
      <c r="D554" s="140"/>
      <c r="E554" s="140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</row>
    <row r="555" spans="1:27" ht="12.5">
      <c r="A555" s="140"/>
      <c r="B555" s="140"/>
      <c r="C555" s="140"/>
      <c r="D555" s="140"/>
      <c r="E555" s="140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</row>
    <row r="556" spans="1:27" ht="12.5">
      <c r="A556" s="140"/>
      <c r="B556" s="140"/>
      <c r="C556" s="140"/>
      <c r="D556" s="140"/>
      <c r="E556" s="140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  <c r="AA556" s="140"/>
    </row>
    <row r="557" spans="1:27" ht="12.5">
      <c r="A557" s="140"/>
      <c r="B557" s="140"/>
      <c r="C557" s="140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</row>
    <row r="558" spans="1:27" ht="12.5">
      <c r="A558" s="140"/>
      <c r="B558" s="140"/>
      <c r="C558" s="140"/>
      <c r="D558" s="140"/>
      <c r="E558" s="140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  <c r="AA558" s="140"/>
    </row>
    <row r="559" spans="1:27" ht="12.5">
      <c r="A559" s="140"/>
      <c r="B559" s="140"/>
      <c r="C559" s="140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  <c r="AA559" s="140"/>
    </row>
    <row r="560" spans="1:27" ht="12.5">
      <c r="A560" s="140"/>
      <c r="B560" s="140"/>
      <c r="C560" s="140"/>
      <c r="D560" s="140"/>
      <c r="E560" s="140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  <c r="AA560" s="140"/>
    </row>
    <row r="561" spans="1:27" ht="12.5">
      <c r="A561" s="140"/>
      <c r="B561" s="140"/>
      <c r="C561" s="140"/>
      <c r="D561" s="140"/>
      <c r="E561" s="140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  <c r="AA561" s="140"/>
    </row>
    <row r="562" spans="1:27" ht="12.5">
      <c r="A562" s="140"/>
      <c r="B562" s="140"/>
      <c r="C562" s="140"/>
      <c r="D562" s="140"/>
      <c r="E562" s="140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  <c r="AA562" s="140"/>
    </row>
    <row r="563" spans="1:27" ht="12.5">
      <c r="A563" s="140"/>
      <c r="B563" s="140"/>
      <c r="C563" s="140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A563" s="140"/>
    </row>
    <row r="564" spans="1:27" ht="12.5">
      <c r="A564" s="140"/>
      <c r="B564" s="140"/>
      <c r="C564" s="140"/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A564" s="140"/>
    </row>
    <row r="565" spans="1:27" ht="12.5">
      <c r="A565" s="140"/>
      <c r="B565" s="140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  <c r="AA565" s="140"/>
    </row>
    <row r="566" spans="1:27" ht="12.5">
      <c r="A566" s="140"/>
      <c r="B566" s="140"/>
      <c r="C566" s="140"/>
      <c r="D566" s="140"/>
      <c r="E566" s="140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  <c r="AA566" s="140"/>
    </row>
    <row r="567" spans="1:27" ht="12.5">
      <c r="A567" s="140"/>
      <c r="B567" s="140"/>
      <c r="C567" s="140"/>
      <c r="D567" s="140"/>
      <c r="E567" s="140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  <c r="AA567" s="140"/>
    </row>
    <row r="568" spans="1:27" ht="12.5">
      <c r="A568" s="140"/>
      <c r="B568" s="140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  <c r="AA568" s="140"/>
    </row>
    <row r="569" spans="1:27" ht="12.5">
      <c r="A569" s="140"/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  <c r="AA569" s="140"/>
    </row>
    <row r="570" spans="1:27" ht="12.5">
      <c r="A570" s="140"/>
      <c r="B570" s="140"/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  <c r="AA570" s="140"/>
    </row>
    <row r="571" spans="1:27" ht="12.5">
      <c r="A571" s="140"/>
      <c r="B571" s="140"/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  <c r="AA571" s="140"/>
    </row>
    <row r="572" spans="1:27" ht="12.5">
      <c r="A572" s="140"/>
      <c r="B572" s="140"/>
      <c r="C572" s="140"/>
      <c r="D572" s="140"/>
      <c r="E572" s="140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  <c r="AA572" s="140"/>
    </row>
    <row r="573" spans="1:27" ht="12.5">
      <c r="A573" s="140"/>
      <c r="B573" s="140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  <c r="AA573" s="140"/>
    </row>
    <row r="574" spans="1:27" ht="12.5">
      <c r="A574" s="140"/>
      <c r="B574" s="140"/>
      <c r="C574" s="140"/>
      <c r="D574" s="140"/>
      <c r="E574" s="140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  <c r="AA574" s="140"/>
    </row>
    <row r="575" spans="1:27" ht="12.5">
      <c r="A575" s="140"/>
      <c r="B575" s="140"/>
      <c r="C575" s="140"/>
      <c r="D575" s="140"/>
      <c r="E575" s="140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  <c r="AA575" s="140"/>
    </row>
    <row r="576" spans="1:27" ht="12.5">
      <c r="A576" s="140"/>
      <c r="B576" s="140"/>
      <c r="C576" s="140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  <c r="AA576" s="140"/>
    </row>
    <row r="577" spans="1:27" ht="12.5">
      <c r="A577" s="140"/>
      <c r="B577" s="140"/>
      <c r="C577" s="140"/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  <c r="AA577" s="140"/>
    </row>
    <row r="578" spans="1:27" ht="12.5">
      <c r="A578" s="140"/>
      <c r="B578" s="140"/>
      <c r="C578" s="140"/>
      <c r="D578" s="140"/>
      <c r="E578" s="140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  <c r="AA578" s="140"/>
    </row>
    <row r="579" spans="1:27" ht="12.5">
      <c r="A579" s="140"/>
      <c r="B579" s="140"/>
      <c r="C579" s="140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  <c r="AA579" s="140"/>
    </row>
    <row r="580" spans="1:27" ht="12.5">
      <c r="A580" s="140"/>
      <c r="B580" s="140"/>
      <c r="C580" s="140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  <c r="AA580" s="140"/>
    </row>
    <row r="581" spans="1:27" ht="12.5">
      <c r="A581" s="140"/>
      <c r="B581" s="140"/>
      <c r="C581" s="140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A581" s="140"/>
    </row>
    <row r="582" spans="1:27" ht="12.5">
      <c r="A582" s="140"/>
      <c r="B582" s="140"/>
      <c r="C582" s="140"/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A582" s="140"/>
    </row>
    <row r="583" spans="1:27" ht="12.5">
      <c r="A583" s="140"/>
      <c r="B583" s="140"/>
      <c r="C583" s="140"/>
      <c r="D583" s="140"/>
      <c r="E583" s="140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  <c r="AA583" s="140"/>
    </row>
    <row r="584" spans="1:27" ht="12.5">
      <c r="A584" s="140"/>
      <c r="B584" s="140"/>
      <c r="C584" s="140"/>
      <c r="D584" s="140"/>
      <c r="E584" s="140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  <c r="AA584" s="140"/>
    </row>
    <row r="585" spans="1:27" ht="12.5">
      <c r="A585" s="140"/>
      <c r="B585" s="140"/>
      <c r="C585" s="140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  <c r="AA585" s="140"/>
    </row>
    <row r="586" spans="1:27" ht="12.5">
      <c r="A586" s="140"/>
      <c r="B586" s="140"/>
      <c r="C586" s="140"/>
      <c r="D586" s="140"/>
      <c r="E586" s="140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  <c r="AA586" s="140"/>
    </row>
    <row r="587" spans="1:27" ht="12.5">
      <c r="A587" s="140"/>
      <c r="B587" s="140"/>
      <c r="C587" s="140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  <c r="AA587" s="140"/>
    </row>
    <row r="588" spans="1:27" ht="12.5">
      <c r="A588" s="140"/>
      <c r="B588" s="140"/>
      <c r="C588" s="140"/>
      <c r="D588" s="140"/>
      <c r="E588" s="140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  <c r="AA588" s="140"/>
    </row>
    <row r="589" spans="1:27" ht="12.5">
      <c r="A589" s="140"/>
      <c r="B589" s="140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  <c r="AA589" s="140"/>
    </row>
    <row r="590" spans="1:27" ht="12.5">
      <c r="A590" s="140"/>
      <c r="B590" s="140"/>
      <c r="C590" s="140"/>
      <c r="D590" s="140"/>
      <c r="E590" s="140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  <c r="AA590" s="140"/>
    </row>
    <row r="591" spans="1:27" ht="12.5">
      <c r="A591" s="140"/>
      <c r="B591" s="140"/>
      <c r="C591" s="140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  <c r="AA591" s="140"/>
    </row>
    <row r="592" spans="1:27" ht="12.5">
      <c r="A592" s="140"/>
      <c r="B592" s="140"/>
      <c r="C592" s="140"/>
      <c r="D592" s="140"/>
      <c r="E592" s="140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  <c r="AA592" s="140"/>
    </row>
    <row r="593" spans="1:27" ht="12.5">
      <c r="A593" s="140"/>
      <c r="B593" s="140"/>
      <c r="C593" s="140"/>
      <c r="D593" s="140"/>
      <c r="E593" s="140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  <c r="AA593" s="140"/>
    </row>
    <row r="594" spans="1:27" ht="12.5">
      <c r="A594" s="140"/>
      <c r="B594" s="140"/>
      <c r="C594" s="140"/>
      <c r="D594" s="140"/>
      <c r="E594" s="140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  <c r="AA594" s="140"/>
    </row>
    <row r="595" spans="1:27" ht="12.5">
      <c r="A595" s="140"/>
      <c r="B595" s="140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  <c r="AA595" s="140"/>
    </row>
    <row r="596" spans="1:27" ht="12.5">
      <c r="A596" s="140"/>
      <c r="B596" s="140"/>
      <c r="C596" s="140"/>
      <c r="D596" s="140"/>
      <c r="E596" s="140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  <c r="AA596" s="140"/>
    </row>
    <row r="597" spans="1:27" ht="12.5">
      <c r="A597" s="140"/>
      <c r="B597" s="140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A597" s="140"/>
    </row>
    <row r="598" spans="1:27" ht="12.5">
      <c r="A598" s="140"/>
      <c r="B598" s="140"/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A598" s="140"/>
    </row>
    <row r="599" spans="1:27" ht="12.5">
      <c r="A599" s="140"/>
      <c r="B599" s="140"/>
      <c r="C599" s="140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  <c r="AA599" s="140"/>
    </row>
    <row r="600" spans="1:27" ht="12.5">
      <c r="A600" s="140"/>
      <c r="B600" s="140"/>
      <c r="C600" s="140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</row>
    <row r="601" spans="1:27" ht="12.5">
      <c r="A601" s="140"/>
      <c r="B601" s="140"/>
      <c r="C601" s="140"/>
      <c r="D601" s="140"/>
      <c r="E601" s="140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  <c r="AA601" s="140"/>
    </row>
    <row r="602" spans="1:27" ht="12.5">
      <c r="A602" s="140"/>
      <c r="B602" s="140"/>
      <c r="C602" s="140"/>
      <c r="D602" s="140"/>
      <c r="E602" s="140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  <c r="AA602" s="140"/>
    </row>
    <row r="603" spans="1:27" ht="12.5">
      <c r="A603" s="140"/>
      <c r="B603" s="140"/>
      <c r="C603" s="140"/>
      <c r="D603" s="140"/>
      <c r="E603" s="140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  <c r="AA603" s="140"/>
    </row>
    <row r="604" spans="1:27" ht="12.5">
      <c r="A604" s="140"/>
      <c r="B604" s="140"/>
      <c r="C604" s="140"/>
      <c r="D604" s="140"/>
      <c r="E604" s="140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  <c r="AA604" s="140"/>
    </row>
    <row r="605" spans="1:27" ht="12.5">
      <c r="A605" s="140"/>
      <c r="B605" s="140"/>
      <c r="C605" s="140"/>
      <c r="D605" s="140"/>
      <c r="E605" s="140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  <c r="AA605" s="140"/>
    </row>
    <row r="606" spans="1:27" ht="12.5">
      <c r="A606" s="140"/>
      <c r="B606" s="140"/>
      <c r="C606" s="140"/>
      <c r="D606" s="140"/>
      <c r="E606" s="140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  <c r="AA606" s="140"/>
    </row>
    <row r="607" spans="1:27" ht="12.5">
      <c r="A607" s="140"/>
      <c r="B607" s="140"/>
      <c r="C607" s="140"/>
      <c r="D607" s="140"/>
      <c r="E607" s="140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  <c r="AA607" s="140"/>
    </row>
    <row r="608" spans="1:27" ht="12.5">
      <c r="A608" s="140"/>
      <c r="B608" s="140"/>
      <c r="C608" s="140"/>
      <c r="D608" s="140"/>
      <c r="E608" s="140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  <c r="AA608" s="140"/>
    </row>
    <row r="609" spans="1:27" ht="12.5">
      <c r="A609" s="140"/>
      <c r="B609" s="140"/>
      <c r="C609" s="140"/>
      <c r="D609" s="140"/>
      <c r="E609" s="140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  <c r="AA609" s="140"/>
    </row>
    <row r="610" spans="1:27" ht="12.5">
      <c r="A610" s="140"/>
      <c r="B610" s="140"/>
      <c r="C610" s="140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  <c r="AA610" s="140"/>
    </row>
    <row r="611" spans="1:27" ht="12.5">
      <c r="A611" s="140"/>
      <c r="B611" s="140"/>
      <c r="C611" s="140"/>
      <c r="D611" s="140"/>
      <c r="E611" s="140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  <c r="AA611" s="140"/>
    </row>
    <row r="612" spans="1:27" ht="12.5">
      <c r="A612" s="140"/>
      <c r="B612" s="140"/>
      <c r="C612" s="140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  <c r="AA612" s="140"/>
    </row>
    <row r="613" spans="1:27" ht="12.5">
      <c r="A613" s="140"/>
      <c r="B613" s="140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A613" s="140"/>
    </row>
    <row r="614" spans="1:27" ht="12.5">
      <c r="A614" s="140"/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  <c r="AA614" s="140"/>
    </row>
    <row r="615" spans="1:27" ht="12.5">
      <c r="A615" s="140"/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  <c r="AA615" s="140"/>
    </row>
    <row r="616" spans="1:27" ht="12.5">
      <c r="A616" s="140"/>
      <c r="B616" s="140"/>
      <c r="C616" s="140"/>
      <c r="D616" s="140"/>
      <c r="E616" s="140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  <c r="AA616" s="140"/>
    </row>
    <row r="617" spans="1:27" ht="12.5">
      <c r="A617" s="140"/>
      <c r="B617" s="140"/>
      <c r="C617" s="140"/>
      <c r="D617" s="140"/>
      <c r="E617" s="140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  <c r="AA617" s="140"/>
    </row>
    <row r="618" spans="1:27" ht="12.5">
      <c r="A618" s="140"/>
      <c r="B618" s="140"/>
      <c r="C618" s="140"/>
      <c r="D618" s="140"/>
      <c r="E618" s="140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  <c r="AA618" s="140"/>
    </row>
    <row r="619" spans="1:27" ht="12.5">
      <c r="A619" s="140"/>
      <c r="B619" s="140"/>
      <c r="C619" s="140"/>
      <c r="D619" s="140"/>
      <c r="E619" s="140"/>
      <c r="F619" s="140"/>
      <c r="G619" s="140"/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  <c r="Y619" s="140"/>
      <c r="Z619" s="140"/>
      <c r="AA619" s="140"/>
    </row>
    <row r="620" spans="1:27" ht="12.5">
      <c r="A620" s="140"/>
      <c r="B620" s="140"/>
      <c r="C620" s="140"/>
      <c r="D620" s="140"/>
      <c r="E620" s="140"/>
      <c r="F620" s="140"/>
      <c r="G620" s="140"/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  <c r="Y620" s="140"/>
      <c r="Z620" s="140"/>
      <c r="AA620" s="140"/>
    </row>
    <row r="621" spans="1:27" ht="12.5">
      <c r="A621" s="140"/>
      <c r="B621" s="140"/>
      <c r="C621" s="140"/>
      <c r="D621" s="140"/>
      <c r="E621" s="140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  <c r="Y621" s="140"/>
      <c r="Z621" s="140"/>
      <c r="AA621" s="140"/>
    </row>
    <row r="622" spans="1:27" ht="12.5">
      <c r="A622" s="140"/>
      <c r="B622" s="140"/>
      <c r="C622" s="140"/>
      <c r="D622" s="140"/>
      <c r="E622" s="140"/>
      <c r="F622" s="140"/>
      <c r="G622" s="140"/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  <c r="Y622" s="140"/>
      <c r="Z622" s="140"/>
      <c r="AA622" s="140"/>
    </row>
    <row r="623" spans="1:27" ht="12.5">
      <c r="A623" s="140"/>
      <c r="B623" s="140"/>
      <c r="C623" s="140"/>
      <c r="D623" s="140"/>
      <c r="E623" s="140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  <c r="Y623" s="140"/>
      <c r="Z623" s="140"/>
      <c r="AA623" s="140"/>
    </row>
    <row r="624" spans="1:27" ht="12.5">
      <c r="A624" s="140"/>
      <c r="B624" s="140"/>
      <c r="C624" s="140"/>
      <c r="D624" s="140"/>
      <c r="E624" s="140"/>
      <c r="F624" s="140"/>
      <c r="G624" s="140"/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  <c r="Y624" s="140"/>
      <c r="Z624" s="140"/>
      <c r="AA624" s="140"/>
    </row>
    <row r="625" spans="1:27" ht="12.5">
      <c r="A625" s="140"/>
      <c r="B625" s="140"/>
      <c r="C625" s="140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40"/>
      <c r="AA625" s="140"/>
    </row>
    <row r="626" spans="1:27" ht="12.5">
      <c r="A626" s="140"/>
      <c r="B626" s="140"/>
      <c r="C626" s="140"/>
      <c r="D626" s="140"/>
      <c r="E626" s="140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40"/>
      <c r="AA626" s="140"/>
    </row>
    <row r="627" spans="1:27" ht="12.5">
      <c r="A627" s="140"/>
      <c r="B627" s="140"/>
      <c r="C627" s="140"/>
      <c r="D627" s="140"/>
      <c r="E627" s="140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  <c r="Y627" s="140"/>
      <c r="Z627" s="140"/>
      <c r="AA627" s="140"/>
    </row>
    <row r="628" spans="1:27" ht="12.5">
      <c r="A628" s="140"/>
      <c r="B628" s="140"/>
      <c r="C628" s="140"/>
      <c r="D628" s="140"/>
      <c r="E628" s="140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  <c r="Y628" s="140"/>
      <c r="Z628" s="140"/>
      <c r="AA628" s="140"/>
    </row>
    <row r="629" spans="1:27" ht="12.5">
      <c r="A629" s="140"/>
      <c r="B629" s="140"/>
      <c r="C629" s="140"/>
      <c r="D629" s="140"/>
      <c r="E629" s="140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  <c r="Y629" s="140"/>
      <c r="Z629" s="140"/>
      <c r="AA629" s="140"/>
    </row>
    <row r="630" spans="1:27" ht="12.5">
      <c r="A630" s="140"/>
      <c r="B630" s="140"/>
      <c r="C630" s="140"/>
      <c r="D630" s="140"/>
      <c r="E630" s="140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40"/>
      <c r="AA630" s="140"/>
    </row>
    <row r="631" spans="1:27" ht="12.5">
      <c r="A631" s="140"/>
      <c r="B631" s="140"/>
      <c r="C631" s="140"/>
      <c r="D631" s="140"/>
      <c r="E631" s="140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40"/>
      <c r="AA631" s="140"/>
    </row>
    <row r="632" spans="1:27" ht="12.5">
      <c r="A632" s="140"/>
      <c r="B632" s="140"/>
      <c r="C632" s="140"/>
      <c r="D632" s="140"/>
      <c r="E632" s="140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  <c r="Y632" s="140"/>
      <c r="Z632" s="140"/>
      <c r="AA632" s="140"/>
    </row>
    <row r="633" spans="1:27" ht="12.5">
      <c r="A633" s="140"/>
      <c r="B633" s="140"/>
      <c r="C633" s="140"/>
      <c r="D633" s="140"/>
      <c r="E633" s="140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  <c r="Y633" s="140"/>
      <c r="Z633" s="140"/>
      <c r="AA633" s="140"/>
    </row>
    <row r="634" spans="1:27" ht="12.5">
      <c r="A634" s="140"/>
      <c r="B634" s="140"/>
      <c r="C634" s="140"/>
      <c r="D634" s="140"/>
      <c r="E634" s="140"/>
      <c r="F634" s="140"/>
      <c r="G634" s="140"/>
      <c r="H634" s="140"/>
      <c r="I634" s="140"/>
      <c r="J634" s="140"/>
      <c r="K634" s="140"/>
      <c r="L634" s="140"/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  <c r="Y634" s="140"/>
      <c r="Z634" s="140"/>
      <c r="AA634" s="140"/>
    </row>
    <row r="635" spans="1:27" ht="12.5">
      <c r="A635" s="140"/>
      <c r="B635" s="140"/>
      <c r="C635" s="140"/>
      <c r="D635" s="140"/>
      <c r="E635" s="140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  <c r="Y635" s="140"/>
      <c r="Z635" s="140"/>
      <c r="AA635" s="140"/>
    </row>
    <row r="636" spans="1:27" ht="12.5">
      <c r="A636" s="140"/>
      <c r="B636" s="140"/>
      <c r="C636" s="140"/>
      <c r="D636" s="140"/>
      <c r="E636" s="140"/>
      <c r="F636" s="140"/>
      <c r="G636" s="140"/>
      <c r="H636" s="140"/>
      <c r="I636" s="140"/>
      <c r="J636" s="140"/>
      <c r="K636" s="140"/>
      <c r="L636" s="140"/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  <c r="Y636" s="140"/>
      <c r="Z636" s="140"/>
      <c r="AA636" s="140"/>
    </row>
    <row r="637" spans="1:27" ht="12.5">
      <c r="A637" s="140"/>
      <c r="B637" s="140"/>
      <c r="C637" s="140"/>
      <c r="D637" s="140"/>
      <c r="E637" s="140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  <c r="Y637" s="140"/>
      <c r="Z637" s="140"/>
      <c r="AA637" s="140"/>
    </row>
    <row r="638" spans="1:27" ht="12.5">
      <c r="A638" s="140"/>
      <c r="B638" s="140"/>
      <c r="C638" s="140"/>
      <c r="D638" s="140"/>
      <c r="E638" s="140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  <c r="Y638" s="140"/>
      <c r="Z638" s="140"/>
      <c r="AA638" s="140"/>
    </row>
    <row r="639" spans="1:27" ht="12.5">
      <c r="A639" s="140"/>
      <c r="B639" s="140"/>
      <c r="C639" s="140"/>
      <c r="D639" s="140"/>
      <c r="E639" s="140"/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  <c r="Y639" s="140"/>
      <c r="Z639" s="140"/>
      <c r="AA639" s="140"/>
    </row>
    <row r="640" spans="1:27" ht="12.5">
      <c r="A640" s="140"/>
      <c r="B640" s="140"/>
      <c r="C640" s="140"/>
      <c r="D640" s="140"/>
      <c r="E640" s="140"/>
      <c r="F640" s="140"/>
      <c r="G640" s="140"/>
      <c r="H640" s="140"/>
      <c r="I640" s="140"/>
      <c r="J640" s="140"/>
      <c r="K640" s="140"/>
      <c r="L640" s="140"/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  <c r="Y640" s="140"/>
      <c r="Z640" s="140"/>
      <c r="AA640" s="140"/>
    </row>
    <row r="641" spans="1:27" ht="12.5">
      <c r="A641" s="140"/>
      <c r="B641" s="140"/>
      <c r="C641" s="140"/>
      <c r="D641" s="140"/>
      <c r="E641" s="140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  <c r="Y641" s="140"/>
      <c r="Z641" s="140"/>
      <c r="AA641" s="140"/>
    </row>
    <row r="642" spans="1:27" ht="12.5">
      <c r="A642" s="140"/>
      <c r="B642" s="140"/>
      <c r="C642" s="140"/>
      <c r="D642" s="140"/>
      <c r="E642" s="140"/>
      <c r="F642" s="140"/>
      <c r="G642" s="140"/>
      <c r="H642" s="140"/>
      <c r="I642" s="140"/>
      <c r="J642" s="140"/>
      <c r="K642" s="140"/>
      <c r="L642" s="140"/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  <c r="Y642" s="140"/>
      <c r="Z642" s="140"/>
      <c r="AA642" s="140"/>
    </row>
    <row r="643" spans="1:27" ht="12.5">
      <c r="A643" s="140"/>
      <c r="B643" s="140"/>
      <c r="C643" s="140"/>
      <c r="D643" s="140"/>
      <c r="E643" s="140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  <c r="Y643" s="140"/>
      <c r="Z643" s="140"/>
      <c r="AA643" s="140"/>
    </row>
    <row r="644" spans="1:27" ht="12.5">
      <c r="A644" s="140"/>
      <c r="B644" s="140"/>
      <c r="C644" s="140"/>
      <c r="D644" s="140"/>
      <c r="E644" s="140"/>
      <c r="F644" s="140"/>
      <c r="G644" s="140"/>
      <c r="H644" s="140"/>
      <c r="I644" s="140"/>
      <c r="J644" s="140"/>
      <c r="K644" s="140"/>
      <c r="L644" s="140"/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  <c r="Y644" s="140"/>
      <c r="Z644" s="140"/>
      <c r="AA644" s="140"/>
    </row>
    <row r="645" spans="1:27" ht="12.5">
      <c r="A645" s="140"/>
      <c r="B645" s="140"/>
      <c r="C645" s="140"/>
      <c r="D645" s="140"/>
      <c r="E645" s="140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  <c r="Y645" s="140"/>
      <c r="Z645" s="140"/>
      <c r="AA645" s="140"/>
    </row>
    <row r="646" spans="1:27" ht="12.5">
      <c r="A646" s="140"/>
      <c r="B646" s="140"/>
      <c r="C646" s="140"/>
      <c r="D646" s="140"/>
      <c r="E646" s="140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40"/>
      <c r="AA646" s="140"/>
    </row>
    <row r="647" spans="1:27" ht="12.5">
      <c r="A647" s="140"/>
      <c r="B647" s="140"/>
      <c r="C647" s="140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40"/>
      <c r="AA647" s="140"/>
    </row>
    <row r="648" spans="1:27" ht="12.5">
      <c r="A648" s="140"/>
      <c r="B648" s="140"/>
      <c r="C648" s="140"/>
      <c r="D648" s="140"/>
      <c r="E648" s="140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40"/>
      <c r="AA648" s="140"/>
    </row>
    <row r="649" spans="1:27" ht="12.5">
      <c r="A649" s="140"/>
      <c r="B649" s="140"/>
      <c r="C649" s="140"/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40"/>
      <c r="AA649" s="140"/>
    </row>
    <row r="650" spans="1:27" ht="12.5">
      <c r="A650" s="140"/>
      <c r="B650" s="140"/>
      <c r="C650" s="140"/>
      <c r="D650" s="140"/>
      <c r="E650" s="140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  <c r="Y650" s="140"/>
      <c r="Z650" s="140"/>
      <c r="AA650" s="140"/>
    </row>
    <row r="651" spans="1:27" ht="12.5">
      <c r="A651" s="140"/>
      <c r="B651" s="140"/>
      <c r="C651" s="140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  <c r="Y651" s="140"/>
      <c r="Z651" s="140"/>
      <c r="AA651" s="140"/>
    </row>
    <row r="652" spans="1:27" ht="12.5">
      <c r="A652" s="140"/>
      <c r="B652" s="140"/>
      <c r="C652" s="140"/>
      <c r="D652" s="140"/>
      <c r="E652" s="140"/>
      <c r="F652" s="140"/>
      <c r="G652" s="140"/>
      <c r="H652" s="140"/>
      <c r="I652" s="140"/>
      <c r="J652" s="140"/>
      <c r="K652" s="140"/>
      <c r="L652" s="140"/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  <c r="Y652" s="140"/>
      <c r="Z652" s="140"/>
      <c r="AA652" s="140"/>
    </row>
    <row r="653" spans="1:27" ht="12.5">
      <c r="A653" s="140"/>
      <c r="B653" s="140"/>
      <c r="C653" s="140"/>
      <c r="D653" s="140"/>
      <c r="E653" s="140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  <c r="Y653" s="140"/>
      <c r="Z653" s="140"/>
      <c r="AA653" s="140"/>
    </row>
    <row r="654" spans="1:27" ht="12.5">
      <c r="A654" s="140"/>
      <c r="B654" s="140"/>
      <c r="C654" s="140"/>
      <c r="D654" s="140"/>
      <c r="E654" s="140"/>
      <c r="F654" s="140"/>
      <c r="G654" s="140"/>
      <c r="H654" s="140"/>
      <c r="I654" s="140"/>
      <c r="J654" s="140"/>
      <c r="K654" s="140"/>
      <c r="L654" s="140"/>
      <c r="M654" s="140"/>
      <c r="N654" s="140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  <c r="Y654" s="140"/>
      <c r="Z654" s="140"/>
      <c r="AA654" s="140"/>
    </row>
    <row r="655" spans="1:27" ht="12.5">
      <c r="A655" s="140"/>
      <c r="B655" s="140"/>
      <c r="C655" s="140"/>
      <c r="D655" s="140"/>
      <c r="E655" s="140"/>
      <c r="F655" s="140"/>
      <c r="G655" s="140"/>
      <c r="H655" s="140"/>
      <c r="I655" s="140"/>
      <c r="J655" s="140"/>
      <c r="K655" s="140"/>
      <c r="L655" s="140"/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  <c r="Y655" s="140"/>
      <c r="Z655" s="140"/>
      <c r="AA655" s="140"/>
    </row>
    <row r="656" spans="1:27" ht="12.5">
      <c r="A656" s="140"/>
      <c r="B656" s="140"/>
      <c r="C656" s="140"/>
      <c r="D656" s="140"/>
      <c r="E656" s="140"/>
      <c r="F656" s="140"/>
      <c r="G656" s="140"/>
      <c r="H656" s="140"/>
      <c r="I656" s="140"/>
      <c r="J656" s="140"/>
      <c r="K656" s="140"/>
      <c r="L656" s="140"/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  <c r="Y656" s="140"/>
      <c r="Z656" s="140"/>
      <c r="AA656" s="140"/>
    </row>
    <row r="657" spans="1:27" ht="12.5">
      <c r="A657" s="140"/>
      <c r="B657" s="140"/>
      <c r="C657" s="140"/>
      <c r="D657" s="140"/>
      <c r="E657" s="140"/>
      <c r="F657" s="140"/>
      <c r="G657" s="140"/>
      <c r="H657" s="140"/>
      <c r="I657" s="140"/>
      <c r="J657" s="140"/>
      <c r="K657" s="140"/>
      <c r="L657" s="140"/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  <c r="Y657" s="140"/>
      <c r="Z657" s="140"/>
      <c r="AA657" s="140"/>
    </row>
    <row r="658" spans="1:27" ht="12.5">
      <c r="A658" s="140"/>
      <c r="B658" s="140"/>
      <c r="C658" s="140"/>
      <c r="D658" s="140"/>
      <c r="E658" s="140"/>
      <c r="F658" s="140"/>
      <c r="G658" s="140"/>
      <c r="H658" s="140"/>
      <c r="I658" s="140"/>
      <c r="J658" s="140"/>
      <c r="K658" s="140"/>
      <c r="L658" s="140"/>
      <c r="M658" s="140"/>
      <c r="N658" s="140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  <c r="Y658" s="140"/>
      <c r="Z658" s="140"/>
      <c r="AA658" s="140"/>
    </row>
    <row r="659" spans="1:27" ht="12.5">
      <c r="A659" s="140"/>
      <c r="B659" s="140"/>
      <c r="C659" s="140"/>
      <c r="D659" s="140"/>
      <c r="E659" s="140"/>
      <c r="F659" s="140"/>
      <c r="G659" s="140"/>
      <c r="H659" s="140"/>
      <c r="I659" s="140"/>
      <c r="J659" s="140"/>
      <c r="K659" s="140"/>
      <c r="L659" s="140"/>
      <c r="M659" s="140"/>
      <c r="N659" s="140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  <c r="Y659" s="140"/>
      <c r="Z659" s="140"/>
      <c r="AA659" s="140"/>
    </row>
    <row r="660" spans="1:27" ht="12.5">
      <c r="A660" s="140"/>
      <c r="B660" s="140"/>
      <c r="C660" s="140"/>
      <c r="D660" s="140"/>
      <c r="E660" s="140"/>
      <c r="F660" s="140"/>
      <c r="G660" s="140"/>
      <c r="H660" s="140"/>
      <c r="I660" s="140"/>
      <c r="J660" s="140"/>
      <c r="K660" s="140"/>
      <c r="L660" s="140"/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  <c r="Y660" s="140"/>
      <c r="Z660" s="140"/>
      <c r="AA660" s="140"/>
    </row>
    <row r="661" spans="1:27" ht="12.5">
      <c r="A661" s="140"/>
      <c r="B661" s="140"/>
      <c r="C661" s="140"/>
      <c r="D661" s="140"/>
      <c r="E661" s="140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  <c r="Y661" s="140"/>
      <c r="Z661" s="140"/>
      <c r="AA661" s="140"/>
    </row>
    <row r="662" spans="1:27" ht="12.5">
      <c r="A662" s="140"/>
      <c r="B662" s="140"/>
      <c r="C662" s="140"/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  <c r="Y662" s="140"/>
      <c r="Z662" s="140"/>
      <c r="AA662" s="140"/>
    </row>
    <row r="663" spans="1:27" ht="12.5">
      <c r="A663" s="140"/>
      <c r="B663" s="140"/>
      <c r="C663" s="140"/>
      <c r="D663" s="140"/>
      <c r="E663" s="140"/>
      <c r="F663" s="140"/>
      <c r="G663" s="140"/>
      <c r="H663" s="140"/>
      <c r="I663" s="140"/>
      <c r="J663" s="140"/>
      <c r="K663" s="140"/>
      <c r="L663" s="140"/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  <c r="Y663" s="140"/>
      <c r="Z663" s="140"/>
      <c r="AA663" s="140"/>
    </row>
    <row r="664" spans="1:27" ht="12.5">
      <c r="A664" s="140"/>
      <c r="B664" s="140"/>
      <c r="C664" s="140"/>
      <c r="D664" s="140"/>
      <c r="E664" s="140"/>
      <c r="F664" s="140"/>
      <c r="G664" s="140"/>
      <c r="H664" s="140"/>
      <c r="I664" s="140"/>
      <c r="J664" s="140"/>
      <c r="K664" s="140"/>
      <c r="L664" s="140"/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  <c r="Y664" s="140"/>
      <c r="Z664" s="140"/>
      <c r="AA664" s="140"/>
    </row>
    <row r="665" spans="1:27" ht="12.5">
      <c r="A665" s="140"/>
      <c r="B665" s="140"/>
      <c r="C665" s="140"/>
      <c r="D665" s="140"/>
      <c r="E665" s="140"/>
      <c r="F665" s="140"/>
      <c r="G665" s="140"/>
      <c r="H665" s="140"/>
      <c r="I665" s="140"/>
      <c r="J665" s="140"/>
      <c r="K665" s="140"/>
      <c r="L665" s="140"/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  <c r="Y665" s="140"/>
      <c r="Z665" s="140"/>
      <c r="AA665" s="140"/>
    </row>
    <row r="666" spans="1:27" ht="12.5">
      <c r="A666" s="140"/>
      <c r="B666" s="140"/>
      <c r="C666" s="140"/>
      <c r="D666" s="140"/>
      <c r="E666" s="140"/>
      <c r="F666" s="140"/>
      <c r="G666" s="140"/>
      <c r="H666" s="140"/>
      <c r="I666" s="140"/>
      <c r="J666" s="140"/>
      <c r="K666" s="140"/>
      <c r="L666" s="140"/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  <c r="Y666" s="140"/>
      <c r="Z666" s="140"/>
      <c r="AA666" s="140"/>
    </row>
    <row r="667" spans="1:27" ht="12.5">
      <c r="A667" s="140"/>
      <c r="B667" s="140"/>
      <c r="C667" s="140"/>
      <c r="D667" s="140"/>
      <c r="E667" s="140"/>
      <c r="F667" s="140"/>
      <c r="G667" s="140"/>
      <c r="H667" s="140"/>
      <c r="I667" s="140"/>
      <c r="J667" s="140"/>
      <c r="K667" s="140"/>
      <c r="L667" s="140"/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  <c r="Y667" s="140"/>
      <c r="Z667" s="140"/>
      <c r="AA667" s="140"/>
    </row>
    <row r="668" spans="1:27" ht="12.5">
      <c r="A668" s="140"/>
      <c r="B668" s="140"/>
      <c r="C668" s="140"/>
      <c r="D668" s="140"/>
      <c r="E668" s="140"/>
      <c r="F668" s="140"/>
      <c r="G668" s="140"/>
      <c r="H668" s="140"/>
      <c r="I668" s="140"/>
      <c r="J668" s="140"/>
      <c r="K668" s="140"/>
      <c r="L668" s="140"/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  <c r="Y668" s="140"/>
      <c r="Z668" s="140"/>
      <c r="AA668" s="140"/>
    </row>
    <row r="669" spans="1:27" ht="12.5">
      <c r="A669" s="140"/>
      <c r="B669" s="140"/>
      <c r="C669" s="140"/>
      <c r="D669" s="140"/>
      <c r="E669" s="140"/>
      <c r="F669" s="140"/>
      <c r="G669" s="140"/>
      <c r="H669" s="140"/>
      <c r="I669" s="140"/>
      <c r="J669" s="140"/>
      <c r="K669" s="140"/>
      <c r="L669" s="140"/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  <c r="Y669" s="140"/>
      <c r="Z669" s="140"/>
      <c r="AA669" s="140"/>
    </row>
    <row r="670" spans="1:27" ht="12.5">
      <c r="A670" s="140"/>
      <c r="B670" s="140"/>
      <c r="C670" s="140"/>
      <c r="D670" s="140"/>
      <c r="E670" s="140"/>
      <c r="F670" s="140"/>
      <c r="G670" s="140"/>
      <c r="H670" s="140"/>
      <c r="I670" s="140"/>
      <c r="J670" s="140"/>
      <c r="K670" s="140"/>
      <c r="L670" s="140"/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  <c r="Y670" s="140"/>
      <c r="Z670" s="140"/>
      <c r="AA670" s="140"/>
    </row>
    <row r="671" spans="1:27" ht="12.5">
      <c r="A671" s="140"/>
      <c r="B671" s="140"/>
      <c r="C671" s="140"/>
      <c r="D671" s="140"/>
      <c r="E671" s="140"/>
      <c r="F671" s="140"/>
      <c r="G671" s="140"/>
      <c r="H671" s="140"/>
      <c r="I671" s="140"/>
      <c r="J671" s="140"/>
      <c r="K671" s="140"/>
      <c r="L671" s="140"/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  <c r="Y671" s="140"/>
      <c r="Z671" s="140"/>
      <c r="AA671" s="140"/>
    </row>
    <row r="672" spans="1:27" ht="12.5">
      <c r="A672" s="140"/>
      <c r="B672" s="140"/>
      <c r="C672" s="140"/>
      <c r="D672" s="140"/>
      <c r="E672" s="140"/>
      <c r="F672" s="140"/>
      <c r="G672" s="140"/>
      <c r="H672" s="140"/>
      <c r="I672" s="140"/>
      <c r="J672" s="140"/>
      <c r="K672" s="140"/>
      <c r="L672" s="140"/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  <c r="Y672" s="140"/>
      <c r="Z672" s="140"/>
      <c r="AA672" s="140"/>
    </row>
    <row r="673" spans="1:27" ht="12.5">
      <c r="A673" s="140"/>
      <c r="B673" s="140"/>
      <c r="C673" s="140"/>
      <c r="D673" s="140"/>
      <c r="E673" s="140"/>
      <c r="F673" s="140"/>
      <c r="G673" s="140"/>
      <c r="H673" s="140"/>
      <c r="I673" s="140"/>
      <c r="J673" s="140"/>
      <c r="K673" s="140"/>
      <c r="L673" s="140"/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  <c r="Y673" s="140"/>
      <c r="Z673" s="140"/>
      <c r="AA673" s="140"/>
    </row>
    <row r="674" spans="1:27" ht="12.5">
      <c r="A674" s="140"/>
      <c r="B674" s="140"/>
      <c r="C674" s="140"/>
      <c r="D674" s="140"/>
      <c r="E674" s="140"/>
      <c r="F674" s="140"/>
      <c r="G674" s="140"/>
      <c r="H674" s="140"/>
      <c r="I674" s="140"/>
      <c r="J674" s="140"/>
      <c r="K674" s="140"/>
      <c r="L674" s="140"/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  <c r="Y674" s="140"/>
      <c r="Z674" s="140"/>
      <c r="AA674" s="140"/>
    </row>
    <row r="675" spans="1:27" ht="12.5">
      <c r="A675" s="140"/>
      <c r="B675" s="140"/>
      <c r="C675" s="140"/>
      <c r="D675" s="140"/>
      <c r="E675" s="140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  <c r="AA675" s="140"/>
    </row>
    <row r="676" spans="1:27" ht="12.5">
      <c r="A676" s="140"/>
      <c r="B676" s="140"/>
      <c r="C676" s="140"/>
      <c r="D676" s="140"/>
      <c r="E676" s="140"/>
      <c r="F676" s="140"/>
      <c r="G676" s="140"/>
      <c r="H676" s="140"/>
      <c r="I676" s="140"/>
      <c r="J676" s="140"/>
      <c r="K676" s="140"/>
      <c r="L676" s="140"/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  <c r="Y676" s="140"/>
      <c r="Z676" s="140"/>
      <c r="AA676" s="140"/>
    </row>
    <row r="677" spans="1:27" ht="12.5">
      <c r="A677" s="140"/>
      <c r="B677" s="140"/>
      <c r="C677" s="140"/>
      <c r="D677" s="140"/>
      <c r="E677" s="140"/>
      <c r="F677" s="140"/>
      <c r="G677" s="140"/>
      <c r="H677" s="140"/>
      <c r="I677" s="140"/>
      <c r="J677" s="140"/>
      <c r="K677" s="140"/>
      <c r="L677" s="140"/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  <c r="Y677" s="140"/>
      <c r="Z677" s="140"/>
      <c r="AA677" s="140"/>
    </row>
    <row r="678" spans="1:27" ht="12.5">
      <c r="A678" s="140"/>
      <c r="B678" s="140"/>
      <c r="C678" s="140"/>
      <c r="D678" s="140"/>
      <c r="E678" s="140"/>
      <c r="F678" s="140"/>
      <c r="G678" s="140"/>
      <c r="H678" s="140"/>
      <c r="I678" s="140"/>
      <c r="J678" s="140"/>
      <c r="K678" s="140"/>
      <c r="L678" s="140"/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  <c r="Y678" s="140"/>
      <c r="Z678" s="140"/>
      <c r="AA678" s="140"/>
    </row>
    <row r="679" spans="1:27" ht="12.5">
      <c r="A679" s="140"/>
      <c r="B679" s="140"/>
      <c r="C679" s="140"/>
      <c r="D679" s="140"/>
      <c r="E679" s="140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  <c r="Y679" s="140"/>
      <c r="Z679" s="140"/>
      <c r="AA679" s="140"/>
    </row>
    <row r="680" spans="1:27" ht="12.5">
      <c r="A680" s="140"/>
      <c r="B680" s="140"/>
      <c r="C680" s="140"/>
      <c r="D680" s="140"/>
      <c r="E680" s="140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  <c r="Y680" s="140"/>
      <c r="Z680" s="140"/>
      <c r="AA680" s="140"/>
    </row>
    <row r="681" spans="1:27" ht="12.5">
      <c r="A681" s="140"/>
      <c r="B681" s="140"/>
      <c r="C681" s="140"/>
      <c r="D681" s="140"/>
      <c r="E681" s="140"/>
      <c r="F681" s="140"/>
      <c r="G681" s="140"/>
      <c r="H681" s="140"/>
      <c r="I681" s="140"/>
      <c r="J681" s="140"/>
      <c r="K681" s="140"/>
      <c r="L681" s="140"/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  <c r="Y681" s="140"/>
      <c r="Z681" s="140"/>
      <c r="AA681" s="140"/>
    </row>
    <row r="682" spans="1:27" ht="12.5">
      <c r="A682" s="140"/>
      <c r="B682" s="140"/>
      <c r="C682" s="140"/>
      <c r="D682" s="140"/>
      <c r="E682" s="140"/>
      <c r="F682" s="140"/>
      <c r="G682" s="140"/>
      <c r="H682" s="140"/>
      <c r="I682" s="140"/>
      <c r="J682" s="140"/>
      <c r="K682" s="140"/>
      <c r="L682" s="140"/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  <c r="Y682" s="140"/>
      <c r="Z682" s="140"/>
      <c r="AA682" s="140"/>
    </row>
    <row r="683" spans="1:27" ht="12.5">
      <c r="A683" s="140"/>
      <c r="B683" s="140"/>
      <c r="C683" s="140"/>
      <c r="D683" s="140"/>
      <c r="E683" s="140"/>
      <c r="F683" s="140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  <c r="Y683" s="140"/>
      <c r="Z683" s="140"/>
      <c r="AA683" s="140"/>
    </row>
    <row r="684" spans="1:27" ht="12.5">
      <c r="A684" s="140"/>
      <c r="B684" s="140"/>
      <c r="C684" s="140"/>
      <c r="D684" s="140"/>
      <c r="E684" s="140"/>
      <c r="F684" s="140"/>
      <c r="G684" s="140"/>
      <c r="H684" s="140"/>
      <c r="I684" s="140"/>
      <c r="J684" s="140"/>
      <c r="K684" s="140"/>
      <c r="L684" s="140"/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  <c r="Y684" s="140"/>
      <c r="Z684" s="140"/>
      <c r="AA684" s="140"/>
    </row>
    <row r="685" spans="1:27" ht="12.5">
      <c r="A685" s="140"/>
      <c r="B685" s="140"/>
      <c r="C685" s="140"/>
      <c r="D685" s="140"/>
      <c r="E685" s="140"/>
      <c r="F685" s="140"/>
      <c r="G685" s="140"/>
      <c r="H685" s="140"/>
      <c r="I685" s="140"/>
      <c r="J685" s="140"/>
      <c r="K685" s="140"/>
      <c r="L685" s="140"/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  <c r="Y685" s="140"/>
      <c r="Z685" s="140"/>
      <c r="AA685" s="140"/>
    </row>
    <row r="686" spans="1:27" ht="12.5">
      <c r="A686" s="140"/>
      <c r="B686" s="140"/>
      <c r="C686" s="140"/>
      <c r="D686" s="140"/>
      <c r="E686" s="140"/>
      <c r="F686" s="140"/>
      <c r="G686" s="140"/>
      <c r="H686" s="140"/>
      <c r="I686" s="140"/>
      <c r="J686" s="140"/>
      <c r="K686" s="140"/>
      <c r="L686" s="140"/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  <c r="Y686" s="140"/>
      <c r="Z686" s="140"/>
      <c r="AA686" s="140"/>
    </row>
    <row r="687" spans="1:27" ht="12.5">
      <c r="A687" s="140"/>
      <c r="B687" s="140"/>
      <c r="C687" s="140"/>
      <c r="D687" s="140"/>
      <c r="E687" s="140"/>
      <c r="F687" s="140"/>
      <c r="G687" s="140"/>
      <c r="H687" s="140"/>
      <c r="I687" s="140"/>
      <c r="J687" s="140"/>
      <c r="K687" s="140"/>
      <c r="L687" s="140"/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  <c r="Y687" s="140"/>
      <c r="Z687" s="140"/>
      <c r="AA687" s="140"/>
    </row>
    <row r="688" spans="1:27" ht="12.5">
      <c r="A688" s="140"/>
      <c r="B688" s="140"/>
      <c r="C688" s="140"/>
      <c r="D688" s="140"/>
      <c r="E688" s="140"/>
      <c r="F688" s="140"/>
      <c r="G688" s="140"/>
      <c r="H688" s="140"/>
      <c r="I688" s="140"/>
      <c r="J688" s="140"/>
      <c r="K688" s="140"/>
      <c r="L688" s="140"/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  <c r="Y688" s="140"/>
      <c r="Z688" s="140"/>
      <c r="AA688" s="140"/>
    </row>
    <row r="689" spans="1:27" ht="12.5">
      <c r="A689" s="140"/>
      <c r="B689" s="140"/>
      <c r="C689" s="140"/>
      <c r="D689" s="140"/>
      <c r="E689" s="140"/>
      <c r="F689" s="140"/>
      <c r="G689" s="140"/>
      <c r="H689" s="140"/>
      <c r="I689" s="140"/>
      <c r="J689" s="140"/>
      <c r="K689" s="140"/>
      <c r="L689" s="140"/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  <c r="Y689" s="140"/>
      <c r="Z689" s="140"/>
      <c r="AA689" s="140"/>
    </row>
    <row r="690" spans="1:27" ht="12.5">
      <c r="A690" s="140"/>
      <c r="B690" s="140"/>
      <c r="C690" s="140"/>
      <c r="D690" s="140"/>
      <c r="E690" s="140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  <c r="AA690" s="140"/>
    </row>
    <row r="691" spans="1:27" ht="12.5">
      <c r="A691" s="140"/>
      <c r="B691" s="140"/>
      <c r="C691" s="140"/>
      <c r="D691" s="140"/>
      <c r="E691" s="140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  <c r="Z691" s="140"/>
      <c r="AA691" s="140"/>
    </row>
    <row r="692" spans="1:27" ht="12.5">
      <c r="A692" s="140"/>
      <c r="B692" s="140"/>
      <c r="C692" s="140"/>
      <c r="D692" s="140"/>
      <c r="E692" s="140"/>
      <c r="F692" s="140"/>
      <c r="G692" s="140"/>
      <c r="H692" s="140"/>
      <c r="I692" s="140"/>
      <c r="J692" s="140"/>
      <c r="K692" s="140"/>
      <c r="L692" s="140"/>
      <c r="M692" s="140"/>
      <c r="N692" s="140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  <c r="Y692" s="140"/>
      <c r="Z692" s="140"/>
      <c r="AA692" s="140"/>
    </row>
    <row r="693" spans="1:27" ht="12.5">
      <c r="A693" s="140"/>
      <c r="B693" s="140"/>
      <c r="C693" s="140"/>
      <c r="D693" s="140"/>
      <c r="E693" s="140"/>
      <c r="F693" s="140"/>
      <c r="G693" s="140"/>
      <c r="H693" s="140"/>
      <c r="I693" s="140"/>
      <c r="J693" s="140"/>
      <c r="K693" s="140"/>
      <c r="L693" s="140"/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  <c r="Y693" s="140"/>
      <c r="Z693" s="140"/>
      <c r="AA693" s="140"/>
    </row>
    <row r="694" spans="1:27" ht="12.5">
      <c r="A694" s="140"/>
      <c r="B694" s="140"/>
      <c r="C694" s="140"/>
      <c r="D694" s="140"/>
      <c r="E694" s="140"/>
      <c r="F694" s="140"/>
      <c r="G694" s="140"/>
      <c r="H694" s="140"/>
      <c r="I694" s="140"/>
      <c r="J694" s="140"/>
      <c r="K694" s="140"/>
      <c r="L694" s="140"/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  <c r="Y694" s="140"/>
      <c r="Z694" s="140"/>
      <c r="AA694" s="140"/>
    </row>
    <row r="695" spans="1:27" ht="12.5">
      <c r="A695" s="140"/>
      <c r="B695" s="140"/>
      <c r="C695" s="140"/>
      <c r="D695" s="140"/>
      <c r="E695" s="140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40"/>
      <c r="AA695" s="140"/>
    </row>
    <row r="696" spans="1:27" ht="12.5">
      <c r="A696" s="140"/>
      <c r="B696" s="140"/>
      <c r="C696" s="140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  <c r="AA696" s="140"/>
    </row>
    <row r="697" spans="1:27" ht="12.5">
      <c r="A697" s="140"/>
      <c r="B697" s="140"/>
      <c r="C697" s="140"/>
      <c r="D697" s="140"/>
      <c r="E697" s="140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  <c r="Y697" s="140"/>
      <c r="Z697" s="140"/>
      <c r="AA697" s="140"/>
    </row>
    <row r="698" spans="1:27" ht="12.5">
      <c r="A698" s="140"/>
      <c r="B698" s="140"/>
      <c r="C698" s="140"/>
      <c r="D698" s="140"/>
      <c r="E698" s="140"/>
      <c r="F698" s="140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  <c r="Y698" s="140"/>
      <c r="Z698" s="140"/>
      <c r="AA698" s="140"/>
    </row>
    <row r="699" spans="1:27" ht="12.5">
      <c r="A699" s="140"/>
      <c r="B699" s="140"/>
      <c r="C699" s="140"/>
      <c r="D699" s="140"/>
      <c r="E699" s="140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  <c r="Y699" s="140"/>
      <c r="Z699" s="140"/>
      <c r="AA699" s="140"/>
    </row>
    <row r="700" spans="1:27" ht="12.5">
      <c r="A700" s="140"/>
      <c r="B700" s="140"/>
      <c r="C700" s="140"/>
      <c r="D700" s="140"/>
      <c r="E700" s="140"/>
      <c r="F700" s="140"/>
      <c r="G700" s="140"/>
      <c r="H700" s="140"/>
      <c r="I700" s="140"/>
      <c r="J700" s="140"/>
      <c r="K700" s="140"/>
      <c r="L700" s="140"/>
      <c r="M700" s="140"/>
      <c r="N700" s="140"/>
      <c r="O700" s="140"/>
      <c r="P700" s="140"/>
      <c r="Q700" s="140"/>
      <c r="R700" s="140"/>
      <c r="S700" s="140"/>
      <c r="T700" s="140"/>
      <c r="U700" s="140"/>
      <c r="V700" s="140"/>
      <c r="W700" s="140"/>
      <c r="X700" s="140"/>
      <c r="Y700" s="140"/>
      <c r="Z700" s="140"/>
      <c r="AA700" s="140"/>
    </row>
    <row r="701" spans="1:27" ht="12.5">
      <c r="A701" s="140"/>
      <c r="B701" s="140"/>
      <c r="C701" s="140"/>
      <c r="D701" s="140"/>
      <c r="E701" s="140"/>
      <c r="F701" s="140"/>
      <c r="G701" s="140"/>
      <c r="H701" s="140"/>
      <c r="I701" s="140"/>
      <c r="J701" s="140"/>
      <c r="K701" s="140"/>
      <c r="L701" s="140"/>
      <c r="M701" s="140"/>
      <c r="N701" s="140"/>
      <c r="O701" s="140"/>
      <c r="P701" s="140"/>
      <c r="Q701" s="140"/>
      <c r="R701" s="140"/>
      <c r="S701" s="140"/>
      <c r="T701" s="140"/>
      <c r="U701" s="140"/>
      <c r="V701" s="140"/>
      <c r="W701" s="140"/>
      <c r="X701" s="140"/>
      <c r="Y701" s="140"/>
      <c r="Z701" s="140"/>
      <c r="AA701" s="140"/>
    </row>
    <row r="702" spans="1:27" ht="12.5">
      <c r="A702" s="140"/>
      <c r="B702" s="140"/>
      <c r="C702" s="140"/>
      <c r="D702" s="140"/>
      <c r="E702" s="140"/>
      <c r="F702" s="140"/>
      <c r="G702" s="140"/>
      <c r="H702" s="140"/>
      <c r="I702" s="140"/>
      <c r="J702" s="140"/>
      <c r="K702" s="140"/>
      <c r="L702" s="140"/>
      <c r="M702" s="140"/>
      <c r="N702" s="140"/>
      <c r="O702" s="140"/>
      <c r="P702" s="140"/>
      <c r="Q702" s="140"/>
      <c r="R702" s="140"/>
      <c r="S702" s="140"/>
      <c r="T702" s="140"/>
      <c r="U702" s="140"/>
      <c r="V702" s="140"/>
      <c r="W702" s="140"/>
      <c r="X702" s="140"/>
      <c r="Y702" s="140"/>
      <c r="Z702" s="140"/>
      <c r="AA702" s="140"/>
    </row>
    <row r="703" spans="1:27" ht="12.5">
      <c r="A703" s="140"/>
      <c r="B703" s="140"/>
      <c r="C703" s="140"/>
      <c r="D703" s="140"/>
      <c r="E703" s="140"/>
      <c r="F703" s="140"/>
      <c r="G703" s="140"/>
      <c r="H703" s="140"/>
      <c r="I703" s="140"/>
      <c r="J703" s="140"/>
      <c r="K703" s="140"/>
      <c r="L703" s="140"/>
      <c r="M703" s="140"/>
      <c r="N703" s="140"/>
      <c r="O703" s="140"/>
      <c r="P703" s="140"/>
      <c r="Q703" s="140"/>
      <c r="R703" s="140"/>
      <c r="S703" s="140"/>
      <c r="T703" s="140"/>
      <c r="U703" s="140"/>
      <c r="V703" s="140"/>
      <c r="W703" s="140"/>
      <c r="X703" s="140"/>
      <c r="Y703" s="140"/>
      <c r="Z703" s="140"/>
      <c r="AA703" s="140"/>
    </row>
    <row r="704" spans="1:27" ht="12.5">
      <c r="A704" s="140"/>
      <c r="B704" s="140"/>
      <c r="C704" s="140"/>
      <c r="D704" s="140"/>
      <c r="E704" s="140"/>
      <c r="F704" s="140"/>
      <c r="G704" s="140"/>
      <c r="H704" s="140"/>
      <c r="I704" s="140"/>
      <c r="J704" s="140"/>
      <c r="K704" s="140"/>
      <c r="L704" s="140"/>
      <c r="M704" s="140"/>
      <c r="N704" s="140"/>
      <c r="O704" s="140"/>
      <c r="P704" s="140"/>
      <c r="Q704" s="140"/>
      <c r="R704" s="140"/>
      <c r="S704" s="140"/>
      <c r="T704" s="140"/>
      <c r="U704" s="140"/>
      <c r="V704" s="140"/>
      <c r="W704" s="140"/>
      <c r="X704" s="140"/>
      <c r="Y704" s="140"/>
      <c r="Z704" s="140"/>
      <c r="AA704" s="140"/>
    </row>
    <row r="705" spans="1:27" ht="12.5">
      <c r="A705" s="140"/>
      <c r="B705" s="140"/>
      <c r="C705" s="140"/>
      <c r="D705" s="140"/>
      <c r="E705" s="140"/>
      <c r="F705" s="140"/>
      <c r="G705" s="140"/>
      <c r="H705" s="140"/>
      <c r="I705" s="140"/>
      <c r="J705" s="140"/>
      <c r="K705" s="140"/>
      <c r="L705" s="140"/>
      <c r="M705" s="140"/>
      <c r="N705" s="140"/>
      <c r="O705" s="140"/>
      <c r="P705" s="140"/>
      <c r="Q705" s="140"/>
      <c r="R705" s="140"/>
      <c r="S705" s="140"/>
      <c r="T705" s="140"/>
      <c r="U705" s="140"/>
      <c r="V705" s="140"/>
      <c r="W705" s="140"/>
      <c r="X705" s="140"/>
      <c r="Y705" s="140"/>
      <c r="Z705" s="140"/>
      <c r="AA705" s="140"/>
    </row>
    <row r="706" spans="1:27" ht="12.5">
      <c r="A706" s="140"/>
      <c r="B706" s="140"/>
      <c r="C706" s="140"/>
      <c r="D706" s="140"/>
      <c r="E706" s="140"/>
      <c r="F706" s="140"/>
      <c r="G706" s="140"/>
      <c r="H706" s="140"/>
      <c r="I706" s="140"/>
      <c r="J706" s="140"/>
      <c r="K706" s="140"/>
      <c r="L706" s="140"/>
      <c r="M706" s="140"/>
      <c r="N706" s="140"/>
      <c r="O706" s="140"/>
      <c r="P706" s="140"/>
      <c r="Q706" s="140"/>
      <c r="R706" s="140"/>
      <c r="S706" s="140"/>
      <c r="T706" s="140"/>
      <c r="U706" s="140"/>
      <c r="V706" s="140"/>
      <c r="W706" s="140"/>
      <c r="X706" s="140"/>
      <c r="Y706" s="140"/>
      <c r="Z706" s="140"/>
      <c r="AA706" s="140"/>
    </row>
    <row r="707" spans="1:27" ht="12.5">
      <c r="A707" s="140"/>
      <c r="B707" s="140"/>
      <c r="C707" s="140"/>
      <c r="D707" s="140"/>
      <c r="E707" s="140"/>
      <c r="F707" s="140"/>
      <c r="G707" s="140"/>
      <c r="H707" s="140"/>
      <c r="I707" s="140"/>
      <c r="J707" s="140"/>
      <c r="K707" s="140"/>
      <c r="L707" s="140"/>
      <c r="M707" s="140"/>
      <c r="N707" s="140"/>
      <c r="O707" s="140"/>
      <c r="P707" s="140"/>
      <c r="Q707" s="140"/>
      <c r="R707" s="140"/>
      <c r="S707" s="140"/>
      <c r="T707" s="140"/>
      <c r="U707" s="140"/>
      <c r="V707" s="140"/>
      <c r="W707" s="140"/>
      <c r="X707" s="140"/>
      <c r="Y707" s="140"/>
      <c r="Z707" s="140"/>
      <c r="AA707" s="140"/>
    </row>
    <row r="708" spans="1:27" ht="12.5">
      <c r="A708" s="140"/>
      <c r="B708" s="140"/>
      <c r="C708" s="140"/>
      <c r="D708" s="140"/>
      <c r="E708" s="140"/>
      <c r="F708" s="140"/>
      <c r="G708" s="140"/>
      <c r="H708" s="140"/>
      <c r="I708" s="140"/>
      <c r="J708" s="140"/>
      <c r="K708" s="140"/>
      <c r="L708" s="140"/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  <c r="Y708" s="140"/>
      <c r="Z708" s="140"/>
      <c r="AA708" s="140"/>
    </row>
    <row r="709" spans="1:27" ht="12.5">
      <c r="A709" s="140"/>
      <c r="B709" s="140"/>
      <c r="C709" s="140"/>
      <c r="D709" s="140"/>
      <c r="E709" s="140"/>
      <c r="F709" s="140"/>
      <c r="G709" s="140"/>
      <c r="H709" s="140"/>
      <c r="I709" s="140"/>
      <c r="J709" s="140"/>
      <c r="K709" s="140"/>
      <c r="L709" s="140"/>
      <c r="M709" s="140"/>
      <c r="N709" s="140"/>
      <c r="O709" s="140"/>
      <c r="P709" s="140"/>
      <c r="Q709" s="140"/>
      <c r="R709" s="140"/>
      <c r="S709" s="140"/>
      <c r="T709" s="140"/>
      <c r="U709" s="140"/>
      <c r="V709" s="140"/>
      <c r="W709" s="140"/>
      <c r="X709" s="140"/>
      <c r="Y709" s="140"/>
      <c r="Z709" s="140"/>
      <c r="AA709" s="140"/>
    </row>
    <row r="710" spans="1:27" ht="12.5">
      <c r="A710" s="140"/>
      <c r="B710" s="140"/>
      <c r="C710" s="140"/>
      <c r="D710" s="140"/>
      <c r="E710" s="140"/>
      <c r="F710" s="140"/>
      <c r="G710" s="140"/>
      <c r="H710" s="140"/>
      <c r="I710" s="140"/>
      <c r="J710" s="140"/>
      <c r="K710" s="140"/>
      <c r="L710" s="140"/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  <c r="Y710" s="140"/>
      <c r="Z710" s="140"/>
      <c r="AA710" s="140"/>
    </row>
    <row r="711" spans="1:27" ht="12.5">
      <c r="A711" s="140"/>
      <c r="B711" s="140"/>
      <c r="C711" s="140"/>
      <c r="D711" s="140"/>
      <c r="E711" s="140"/>
      <c r="F711" s="140"/>
      <c r="G711" s="140"/>
      <c r="H711" s="140"/>
      <c r="I711" s="140"/>
      <c r="J711" s="140"/>
      <c r="K711" s="140"/>
      <c r="L711" s="140"/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  <c r="Y711" s="140"/>
      <c r="Z711" s="140"/>
      <c r="AA711" s="140"/>
    </row>
    <row r="712" spans="1:27" ht="12.5">
      <c r="A712" s="140"/>
      <c r="B712" s="140"/>
      <c r="C712" s="140"/>
      <c r="D712" s="140"/>
      <c r="E712" s="140"/>
      <c r="F712" s="140"/>
      <c r="G712" s="140"/>
      <c r="H712" s="140"/>
      <c r="I712" s="140"/>
      <c r="J712" s="140"/>
      <c r="K712" s="140"/>
      <c r="L712" s="140"/>
      <c r="M712" s="140"/>
      <c r="N712" s="140"/>
      <c r="O712" s="140"/>
      <c r="P712" s="140"/>
      <c r="Q712" s="140"/>
      <c r="R712" s="140"/>
      <c r="S712" s="140"/>
      <c r="T712" s="140"/>
      <c r="U712" s="140"/>
      <c r="V712" s="140"/>
      <c r="W712" s="140"/>
      <c r="X712" s="140"/>
      <c r="Y712" s="140"/>
      <c r="Z712" s="140"/>
      <c r="AA712" s="140"/>
    </row>
    <row r="713" spans="1:27" ht="12.5">
      <c r="A713" s="140"/>
      <c r="B713" s="140"/>
      <c r="C713" s="140"/>
      <c r="D713" s="140"/>
      <c r="E713" s="140"/>
      <c r="F713" s="140"/>
      <c r="G713" s="140"/>
      <c r="H713" s="140"/>
      <c r="I713" s="140"/>
      <c r="J713" s="140"/>
      <c r="K713" s="140"/>
      <c r="L713" s="140"/>
      <c r="M713" s="140"/>
      <c r="N713" s="140"/>
      <c r="O713" s="140"/>
      <c r="P713" s="140"/>
      <c r="Q713" s="140"/>
      <c r="R713" s="140"/>
      <c r="S713" s="140"/>
      <c r="T713" s="140"/>
      <c r="U713" s="140"/>
      <c r="V713" s="140"/>
      <c r="W713" s="140"/>
      <c r="X713" s="140"/>
      <c r="Y713" s="140"/>
      <c r="Z713" s="140"/>
      <c r="AA713" s="140"/>
    </row>
    <row r="714" spans="1:27" ht="12.5">
      <c r="A714" s="140"/>
      <c r="B714" s="140"/>
      <c r="C714" s="140"/>
      <c r="D714" s="140"/>
      <c r="E714" s="140"/>
      <c r="F714" s="140"/>
      <c r="G714" s="140"/>
      <c r="H714" s="140"/>
      <c r="I714" s="140"/>
      <c r="J714" s="140"/>
      <c r="K714" s="140"/>
      <c r="L714" s="140"/>
      <c r="M714" s="140"/>
      <c r="N714" s="140"/>
      <c r="O714" s="140"/>
      <c r="P714" s="140"/>
      <c r="Q714" s="140"/>
      <c r="R714" s="140"/>
      <c r="S714" s="140"/>
      <c r="T714" s="140"/>
      <c r="U714" s="140"/>
      <c r="V714" s="140"/>
      <c r="W714" s="140"/>
      <c r="X714" s="140"/>
      <c r="Y714" s="140"/>
      <c r="Z714" s="140"/>
      <c r="AA714" s="140"/>
    </row>
    <row r="715" spans="1:27" ht="12.5">
      <c r="A715" s="140"/>
      <c r="B715" s="140"/>
      <c r="C715" s="140"/>
      <c r="D715" s="140"/>
      <c r="E715" s="140"/>
      <c r="F715" s="140"/>
      <c r="G715" s="140"/>
      <c r="H715" s="140"/>
      <c r="I715" s="140"/>
      <c r="J715" s="140"/>
      <c r="K715" s="140"/>
      <c r="L715" s="140"/>
      <c r="M715" s="140"/>
      <c r="N715" s="140"/>
      <c r="O715" s="140"/>
      <c r="P715" s="140"/>
      <c r="Q715" s="140"/>
      <c r="R715" s="140"/>
      <c r="S715" s="140"/>
      <c r="T715" s="140"/>
      <c r="U715" s="140"/>
      <c r="V715" s="140"/>
      <c r="W715" s="140"/>
      <c r="X715" s="140"/>
      <c r="Y715" s="140"/>
      <c r="Z715" s="140"/>
      <c r="AA715" s="140"/>
    </row>
    <row r="716" spans="1:27" ht="12.5">
      <c r="A716" s="140"/>
      <c r="B716" s="140"/>
      <c r="C716" s="140"/>
      <c r="D716" s="140"/>
      <c r="E716" s="140"/>
      <c r="F716" s="140"/>
      <c r="G716" s="140"/>
      <c r="H716" s="140"/>
      <c r="I716" s="140"/>
      <c r="J716" s="140"/>
      <c r="K716" s="140"/>
      <c r="L716" s="140"/>
      <c r="M716" s="140"/>
      <c r="N716" s="140"/>
      <c r="O716" s="140"/>
      <c r="P716" s="140"/>
      <c r="Q716" s="140"/>
      <c r="R716" s="140"/>
      <c r="S716" s="140"/>
      <c r="T716" s="140"/>
      <c r="U716" s="140"/>
      <c r="V716" s="140"/>
      <c r="W716" s="140"/>
      <c r="X716" s="140"/>
      <c r="Y716" s="140"/>
      <c r="Z716" s="140"/>
      <c r="AA716" s="140"/>
    </row>
    <row r="717" spans="1:27" ht="12.5">
      <c r="A717" s="140"/>
      <c r="B717" s="140"/>
      <c r="C717" s="140"/>
      <c r="D717" s="140"/>
      <c r="E717" s="140"/>
      <c r="F717" s="140"/>
      <c r="G717" s="140"/>
      <c r="H717" s="140"/>
      <c r="I717" s="140"/>
      <c r="J717" s="140"/>
      <c r="K717" s="140"/>
      <c r="L717" s="140"/>
      <c r="M717" s="140"/>
      <c r="N717" s="140"/>
      <c r="O717" s="140"/>
      <c r="P717" s="140"/>
      <c r="Q717" s="140"/>
      <c r="R717" s="140"/>
      <c r="S717" s="140"/>
      <c r="T717" s="140"/>
      <c r="U717" s="140"/>
      <c r="V717" s="140"/>
      <c r="W717" s="140"/>
      <c r="X717" s="140"/>
      <c r="Y717" s="140"/>
      <c r="Z717" s="140"/>
      <c r="AA717" s="140"/>
    </row>
    <row r="718" spans="1:27" ht="12.5">
      <c r="A718" s="140"/>
      <c r="B718" s="140"/>
      <c r="C718" s="140"/>
      <c r="D718" s="140"/>
      <c r="E718" s="140"/>
      <c r="F718" s="140"/>
      <c r="G718" s="140"/>
      <c r="H718" s="140"/>
      <c r="I718" s="140"/>
      <c r="J718" s="140"/>
      <c r="K718" s="140"/>
      <c r="L718" s="140"/>
      <c r="M718" s="140"/>
      <c r="N718" s="140"/>
      <c r="O718" s="140"/>
      <c r="P718" s="140"/>
      <c r="Q718" s="140"/>
      <c r="R718" s="140"/>
      <c r="S718" s="140"/>
      <c r="T718" s="140"/>
      <c r="U718" s="140"/>
      <c r="V718" s="140"/>
      <c r="W718" s="140"/>
      <c r="X718" s="140"/>
      <c r="Y718" s="140"/>
      <c r="Z718" s="140"/>
      <c r="AA718" s="140"/>
    </row>
    <row r="719" spans="1:27" ht="12.5">
      <c r="A719" s="140"/>
      <c r="B719" s="140"/>
      <c r="C719" s="140"/>
      <c r="D719" s="140"/>
      <c r="E719" s="140"/>
      <c r="F719" s="140"/>
      <c r="G719" s="140"/>
      <c r="H719" s="140"/>
      <c r="I719" s="140"/>
      <c r="J719" s="140"/>
      <c r="K719" s="140"/>
      <c r="L719" s="140"/>
      <c r="M719" s="140"/>
      <c r="N719" s="140"/>
      <c r="O719" s="140"/>
      <c r="P719" s="140"/>
      <c r="Q719" s="140"/>
      <c r="R719" s="140"/>
      <c r="S719" s="140"/>
      <c r="T719" s="140"/>
      <c r="U719" s="140"/>
      <c r="V719" s="140"/>
      <c r="W719" s="140"/>
      <c r="X719" s="140"/>
      <c r="Y719" s="140"/>
      <c r="Z719" s="140"/>
      <c r="AA719" s="140"/>
    </row>
    <row r="720" spans="1:27" ht="12.5">
      <c r="A720" s="140"/>
      <c r="B720" s="140"/>
      <c r="C720" s="140"/>
      <c r="D720" s="140"/>
      <c r="E720" s="140"/>
      <c r="F720" s="140"/>
      <c r="G720" s="140"/>
      <c r="H720" s="140"/>
      <c r="I720" s="140"/>
      <c r="J720" s="140"/>
      <c r="K720" s="140"/>
      <c r="L720" s="140"/>
      <c r="M720" s="140"/>
      <c r="N720" s="140"/>
      <c r="O720" s="140"/>
      <c r="P720" s="140"/>
      <c r="Q720" s="140"/>
      <c r="R720" s="140"/>
      <c r="S720" s="140"/>
      <c r="T720" s="140"/>
      <c r="U720" s="140"/>
      <c r="V720" s="140"/>
      <c r="W720" s="140"/>
      <c r="X720" s="140"/>
      <c r="Y720" s="140"/>
      <c r="Z720" s="140"/>
      <c r="AA720" s="140"/>
    </row>
    <row r="721" spans="1:27" ht="12.5">
      <c r="A721" s="140"/>
      <c r="B721" s="140"/>
      <c r="C721" s="140"/>
      <c r="D721" s="140"/>
      <c r="E721" s="140"/>
      <c r="F721" s="140"/>
      <c r="G721" s="140"/>
      <c r="H721" s="140"/>
      <c r="I721" s="140"/>
      <c r="J721" s="140"/>
      <c r="K721" s="140"/>
      <c r="L721" s="140"/>
      <c r="M721" s="140"/>
      <c r="N721" s="140"/>
      <c r="O721" s="140"/>
      <c r="P721" s="140"/>
      <c r="Q721" s="140"/>
      <c r="R721" s="140"/>
      <c r="S721" s="140"/>
      <c r="T721" s="140"/>
      <c r="U721" s="140"/>
      <c r="V721" s="140"/>
      <c r="W721" s="140"/>
      <c r="X721" s="140"/>
      <c r="Y721" s="140"/>
      <c r="Z721" s="140"/>
      <c r="AA721" s="140"/>
    </row>
    <row r="722" spans="1:27" ht="12.5">
      <c r="A722" s="140"/>
      <c r="B722" s="140"/>
      <c r="C722" s="140"/>
      <c r="D722" s="140"/>
      <c r="E722" s="140"/>
      <c r="F722" s="140"/>
      <c r="G722" s="140"/>
      <c r="H722" s="140"/>
      <c r="I722" s="140"/>
      <c r="J722" s="140"/>
      <c r="K722" s="140"/>
      <c r="L722" s="140"/>
      <c r="M722" s="140"/>
      <c r="N722" s="140"/>
      <c r="O722" s="140"/>
      <c r="P722" s="140"/>
      <c r="Q722" s="140"/>
      <c r="R722" s="140"/>
      <c r="S722" s="140"/>
      <c r="T722" s="140"/>
      <c r="U722" s="140"/>
      <c r="V722" s="140"/>
      <c r="W722" s="140"/>
      <c r="X722" s="140"/>
      <c r="Y722" s="140"/>
      <c r="Z722" s="140"/>
      <c r="AA722" s="140"/>
    </row>
    <row r="723" spans="1:27" ht="12.5">
      <c r="A723" s="140"/>
      <c r="B723" s="140"/>
      <c r="C723" s="140"/>
      <c r="D723" s="140"/>
      <c r="E723" s="140"/>
      <c r="F723" s="140"/>
      <c r="G723" s="140"/>
      <c r="H723" s="140"/>
      <c r="I723" s="140"/>
      <c r="J723" s="140"/>
      <c r="K723" s="140"/>
      <c r="L723" s="140"/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  <c r="Y723" s="140"/>
      <c r="Z723" s="140"/>
      <c r="AA723" s="140"/>
    </row>
    <row r="724" spans="1:27" ht="12.5">
      <c r="A724" s="140"/>
      <c r="B724" s="140"/>
      <c r="C724" s="140"/>
      <c r="D724" s="140"/>
      <c r="E724" s="140"/>
      <c r="F724" s="140"/>
      <c r="G724" s="140"/>
      <c r="H724" s="140"/>
      <c r="I724" s="140"/>
      <c r="J724" s="140"/>
      <c r="K724" s="140"/>
      <c r="L724" s="140"/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  <c r="Y724" s="140"/>
      <c r="Z724" s="140"/>
      <c r="AA724" s="140"/>
    </row>
    <row r="725" spans="1:27" ht="12.5">
      <c r="A725" s="140"/>
      <c r="B725" s="140"/>
      <c r="C725" s="140"/>
      <c r="D725" s="140"/>
      <c r="E725" s="140"/>
      <c r="F725" s="140"/>
      <c r="G725" s="140"/>
      <c r="H725" s="140"/>
      <c r="I725" s="140"/>
      <c r="J725" s="140"/>
      <c r="K725" s="140"/>
      <c r="L725" s="140"/>
      <c r="M725" s="140"/>
      <c r="N725" s="140"/>
      <c r="O725" s="140"/>
      <c r="P725" s="140"/>
      <c r="Q725" s="140"/>
      <c r="R725" s="140"/>
      <c r="S725" s="140"/>
      <c r="T725" s="140"/>
      <c r="U725" s="140"/>
      <c r="V725" s="140"/>
      <c r="W725" s="140"/>
      <c r="X725" s="140"/>
      <c r="Y725" s="140"/>
      <c r="Z725" s="140"/>
      <c r="AA725" s="140"/>
    </row>
    <row r="726" spans="1:27" ht="12.5">
      <c r="A726" s="140"/>
      <c r="B726" s="140"/>
      <c r="C726" s="140"/>
      <c r="D726" s="140"/>
      <c r="E726" s="140"/>
      <c r="F726" s="140"/>
      <c r="G726" s="140"/>
      <c r="H726" s="140"/>
      <c r="I726" s="140"/>
      <c r="J726" s="140"/>
      <c r="K726" s="140"/>
      <c r="L726" s="140"/>
      <c r="M726" s="140"/>
      <c r="N726" s="140"/>
      <c r="O726" s="140"/>
      <c r="P726" s="140"/>
      <c r="Q726" s="140"/>
      <c r="R726" s="140"/>
      <c r="S726" s="140"/>
      <c r="T726" s="140"/>
      <c r="U726" s="140"/>
      <c r="V726" s="140"/>
      <c r="W726" s="140"/>
      <c r="X726" s="140"/>
      <c r="Y726" s="140"/>
      <c r="Z726" s="140"/>
      <c r="AA726" s="140"/>
    </row>
    <row r="727" spans="1:27" ht="12.5">
      <c r="A727" s="140"/>
      <c r="B727" s="140"/>
      <c r="C727" s="140"/>
      <c r="D727" s="140"/>
      <c r="E727" s="140"/>
      <c r="F727" s="140"/>
      <c r="G727" s="140"/>
      <c r="H727" s="140"/>
      <c r="I727" s="140"/>
      <c r="J727" s="140"/>
      <c r="K727" s="140"/>
      <c r="L727" s="140"/>
      <c r="M727" s="140"/>
      <c r="N727" s="140"/>
      <c r="O727" s="140"/>
      <c r="P727" s="140"/>
      <c r="Q727" s="140"/>
      <c r="R727" s="140"/>
      <c r="S727" s="140"/>
      <c r="T727" s="140"/>
      <c r="U727" s="140"/>
      <c r="V727" s="140"/>
      <c r="W727" s="140"/>
      <c r="X727" s="140"/>
      <c r="Y727" s="140"/>
      <c r="Z727" s="140"/>
      <c r="AA727" s="140"/>
    </row>
    <row r="728" spans="1:27" ht="12.5">
      <c r="A728" s="140"/>
      <c r="B728" s="140"/>
      <c r="C728" s="140"/>
      <c r="D728" s="140"/>
      <c r="E728" s="140"/>
      <c r="F728" s="140"/>
      <c r="G728" s="140"/>
      <c r="H728" s="140"/>
      <c r="I728" s="140"/>
      <c r="J728" s="140"/>
      <c r="K728" s="140"/>
      <c r="L728" s="140"/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  <c r="Y728" s="140"/>
      <c r="Z728" s="140"/>
      <c r="AA728" s="140"/>
    </row>
    <row r="729" spans="1:27" ht="12.5">
      <c r="A729" s="140"/>
      <c r="B729" s="140"/>
      <c r="C729" s="140"/>
      <c r="D729" s="140"/>
      <c r="E729" s="140"/>
      <c r="F729" s="140"/>
      <c r="G729" s="140"/>
      <c r="H729" s="140"/>
      <c r="I729" s="140"/>
      <c r="J729" s="140"/>
      <c r="K729" s="140"/>
      <c r="L729" s="140"/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  <c r="Y729" s="140"/>
      <c r="Z729" s="140"/>
      <c r="AA729" s="140"/>
    </row>
    <row r="730" spans="1:27" ht="12.5">
      <c r="A730" s="140"/>
      <c r="B730" s="140"/>
      <c r="C730" s="140"/>
      <c r="D730" s="140"/>
      <c r="E730" s="140"/>
      <c r="F730" s="140"/>
      <c r="G730" s="140"/>
      <c r="H730" s="140"/>
      <c r="I730" s="140"/>
      <c r="J730" s="140"/>
      <c r="K730" s="140"/>
      <c r="L730" s="140"/>
      <c r="M730" s="140"/>
      <c r="N730" s="140"/>
      <c r="O730" s="140"/>
      <c r="P730" s="140"/>
      <c r="Q730" s="140"/>
      <c r="R730" s="140"/>
      <c r="S730" s="140"/>
      <c r="T730" s="140"/>
      <c r="U730" s="140"/>
      <c r="V730" s="140"/>
      <c r="W730" s="140"/>
      <c r="X730" s="140"/>
      <c r="Y730" s="140"/>
      <c r="Z730" s="140"/>
      <c r="AA730" s="140"/>
    </row>
    <row r="731" spans="1:27" ht="12.5">
      <c r="A731" s="140"/>
      <c r="B731" s="140"/>
      <c r="C731" s="140"/>
      <c r="D731" s="140"/>
      <c r="E731" s="140"/>
      <c r="F731" s="140"/>
      <c r="G731" s="140"/>
      <c r="H731" s="140"/>
      <c r="I731" s="140"/>
      <c r="J731" s="140"/>
      <c r="K731" s="140"/>
      <c r="L731" s="140"/>
      <c r="M731" s="140"/>
      <c r="N731" s="140"/>
      <c r="O731" s="140"/>
      <c r="P731" s="140"/>
      <c r="Q731" s="140"/>
      <c r="R731" s="140"/>
      <c r="S731" s="140"/>
      <c r="T731" s="140"/>
      <c r="U731" s="140"/>
      <c r="V731" s="140"/>
      <c r="W731" s="140"/>
      <c r="X731" s="140"/>
      <c r="Y731" s="140"/>
      <c r="Z731" s="140"/>
      <c r="AA731" s="140"/>
    </row>
    <row r="732" spans="1:27" ht="12.5">
      <c r="A732" s="140"/>
      <c r="B732" s="140"/>
      <c r="C732" s="140"/>
      <c r="D732" s="140"/>
      <c r="E732" s="140"/>
      <c r="F732" s="140"/>
      <c r="G732" s="140"/>
      <c r="H732" s="140"/>
      <c r="I732" s="140"/>
      <c r="J732" s="140"/>
      <c r="K732" s="140"/>
      <c r="L732" s="140"/>
      <c r="M732" s="140"/>
      <c r="N732" s="140"/>
      <c r="O732" s="140"/>
      <c r="P732" s="140"/>
      <c r="Q732" s="140"/>
      <c r="R732" s="140"/>
      <c r="S732" s="140"/>
      <c r="T732" s="140"/>
      <c r="U732" s="140"/>
      <c r="V732" s="140"/>
      <c r="W732" s="140"/>
      <c r="X732" s="140"/>
      <c r="Y732" s="140"/>
      <c r="Z732" s="140"/>
      <c r="AA732" s="140"/>
    </row>
    <row r="733" spans="1:27" ht="12.5">
      <c r="A733" s="140"/>
      <c r="B733" s="140"/>
      <c r="C733" s="140"/>
      <c r="D733" s="140"/>
      <c r="E733" s="140"/>
      <c r="F733" s="140"/>
      <c r="G733" s="140"/>
      <c r="H733" s="140"/>
      <c r="I733" s="140"/>
      <c r="J733" s="140"/>
      <c r="K733" s="140"/>
      <c r="L733" s="140"/>
      <c r="M733" s="140"/>
      <c r="N733" s="140"/>
      <c r="O733" s="140"/>
      <c r="P733" s="140"/>
      <c r="Q733" s="140"/>
      <c r="R733" s="140"/>
      <c r="S733" s="140"/>
      <c r="T733" s="140"/>
      <c r="U733" s="140"/>
      <c r="V733" s="140"/>
      <c r="W733" s="140"/>
      <c r="X733" s="140"/>
      <c r="Y733" s="140"/>
      <c r="Z733" s="140"/>
      <c r="AA733" s="140"/>
    </row>
    <row r="734" spans="1:27" ht="12.5">
      <c r="A734" s="140"/>
      <c r="B734" s="140"/>
      <c r="C734" s="140"/>
      <c r="D734" s="140"/>
      <c r="E734" s="140"/>
      <c r="F734" s="140"/>
      <c r="G734" s="140"/>
      <c r="H734" s="140"/>
      <c r="I734" s="140"/>
      <c r="J734" s="140"/>
      <c r="K734" s="140"/>
      <c r="L734" s="140"/>
      <c r="M734" s="140"/>
      <c r="N734" s="140"/>
      <c r="O734" s="140"/>
      <c r="P734" s="140"/>
      <c r="Q734" s="140"/>
      <c r="R734" s="140"/>
      <c r="S734" s="140"/>
      <c r="T734" s="140"/>
      <c r="U734" s="140"/>
      <c r="V734" s="140"/>
      <c r="W734" s="140"/>
      <c r="X734" s="140"/>
      <c r="Y734" s="140"/>
      <c r="Z734" s="140"/>
      <c r="AA734" s="140"/>
    </row>
    <row r="735" spans="1:27" ht="12.5">
      <c r="A735" s="140"/>
      <c r="B735" s="140"/>
      <c r="C735" s="140"/>
      <c r="D735" s="140"/>
      <c r="E735" s="140"/>
      <c r="F735" s="140"/>
      <c r="G735" s="140"/>
      <c r="H735" s="140"/>
      <c r="I735" s="140"/>
      <c r="J735" s="140"/>
      <c r="K735" s="140"/>
      <c r="L735" s="140"/>
      <c r="M735" s="140"/>
      <c r="N735" s="140"/>
      <c r="O735" s="140"/>
      <c r="P735" s="140"/>
      <c r="Q735" s="140"/>
      <c r="R735" s="140"/>
      <c r="S735" s="140"/>
      <c r="T735" s="140"/>
      <c r="U735" s="140"/>
      <c r="V735" s="140"/>
      <c r="W735" s="140"/>
      <c r="X735" s="140"/>
      <c r="Y735" s="140"/>
      <c r="Z735" s="140"/>
      <c r="AA735" s="140"/>
    </row>
    <row r="736" spans="1:27" ht="12.5">
      <c r="A736" s="140"/>
      <c r="B736" s="140"/>
      <c r="C736" s="140"/>
      <c r="D736" s="140"/>
      <c r="E736" s="140"/>
      <c r="F736" s="140"/>
      <c r="G736" s="140"/>
      <c r="H736" s="140"/>
      <c r="I736" s="140"/>
      <c r="J736" s="140"/>
      <c r="K736" s="140"/>
      <c r="L736" s="140"/>
      <c r="M736" s="140"/>
      <c r="N736" s="140"/>
      <c r="O736" s="140"/>
      <c r="P736" s="140"/>
      <c r="Q736" s="140"/>
      <c r="R736" s="140"/>
      <c r="S736" s="140"/>
      <c r="T736" s="140"/>
      <c r="U736" s="140"/>
      <c r="V736" s="140"/>
      <c r="W736" s="140"/>
      <c r="X736" s="140"/>
      <c r="Y736" s="140"/>
      <c r="Z736" s="140"/>
      <c r="AA736" s="140"/>
    </row>
    <row r="737" spans="1:27" ht="12.5">
      <c r="A737" s="140"/>
      <c r="B737" s="140"/>
      <c r="C737" s="140"/>
      <c r="D737" s="140"/>
      <c r="E737" s="140"/>
      <c r="F737" s="140"/>
      <c r="G737" s="140"/>
      <c r="H737" s="140"/>
      <c r="I737" s="140"/>
      <c r="J737" s="140"/>
      <c r="K737" s="140"/>
      <c r="L737" s="140"/>
      <c r="M737" s="140"/>
      <c r="N737" s="140"/>
      <c r="O737" s="140"/>
      <c r="P737" s="140"/>
      <c r="Q737" s="140"/>
      <c r="R737" s="140"/>
      <c r="S737" s="140"/>
      <c r="T737" s="140"/>
      <c r="U737" s="140"/>
      <c r="V737" s="140"/>
      <c r="W737" s="140"/>
      <c r="X737" s="140"/>
      <c r="Y737" s="140"/>
      <c r="Z737" s="140"/>
      <c r="AA737" s="140"/>
    </row>
    <row r="738" spans="1:27" ht="12.5">
      <c r="A738" s="140"/>
      <c r="B738" s="140"/>
      <c r="C738" s="140"/>
      <c r="D738" s="140"/>
      <c r="E738" s="140"/>
      <c r="F738" s="140"/>
      <c r="G738" s="140"/>
      <c r="H738" s="140"/>
      <c r="I738" s="140"/>
      <c r="J738" s="140"/>
      <c r="K738" s="140"/>
      <c r="L738" s="140"/>
      <c r="M738" s="140"/>
      <c r="N738" s="140"/>
      <c r="O738" s="140"/>
      <c r="P738" s="140"/>
      <c r="Q738" s="140"/>
      <c r="R738" s="140"/>
      <c r="S738" s="140"/>
      <c r="T738" s="140"/>
      <c r="U738" s="140"/>
      <c r="V738" s="140"/>
      <c r="W738" s="140"/>
      <c r="X738" s="140"/>
      <c r="Y738" s="140"/>
      <c r="Z738" s="140"/>
      <c r="AA738" s="140"/>
    </row>
    <row r="739" spans="1:27" ht="12.5">
      <c r="A739" s="140"/>
      <c r="B739" s="140"/>
      <c r="C739" s="140"/>
      <c r="D739" s="140"/>
      <c r="E739" s="140"/>
      <c r="F739" s="140"/>
      <c r="G739" s="140"/>
      <c r="H739" s="140"/>
      <c r="I739" s="140"/>
      <c r="J739" s="140"/>
      <c r="K739" s="140"/>
      <c r="L739" s="140"/>
      <c r="M739" s="140"/>
      <c r="N739" s="140"/>
      <c r="O739" s="140"/>
      <c r="P739" s="140"/>
      <c r="Q739" s="140"/>
      <c r="R739" s="140"/>
      <c r="S739" s="140"/>
      <c r="T739" s="140"/>
      <c r="U739" s="140"/>
      <c r="V739" s="140"/>
      <c r="W739" s="140"/>
      <c r="X739" s="140"/>
      <c r="Y739" s="140"/>
      <c r="Z739" s="140"/>
      <c r="AA739" s="140"/>
    </row>
    <row r="740" spans="1:27" ht="12.5">
      <c r="A740" s="140"/>
      <c r="B740" s="140"/>
      <c r="C740" s="140"/>
      <c r="D740" s="140"/>
      <c r="E740" s="140"/>
      <c r="F740" s="140"/>
      <c r="G740" s="140"/>
      <c r="H740" s="140"/>
      <c r="I740" s="140"/>
      <c r="J740" s="140"/>
      <c r="K740" s="140"/>
      <c r="L740" s="140"/>
      <c r="M740" s="140"/>
      <c r="N740" s="140"/>
      <c r="O740" s="140"/>
      <c r="P740" s="140"/>
      <c r="Q740" s="140"/>
      <c r="R740" s="140"/>
      <c r="S740" s="140"/>
      <c r="T740" s="140"/>
      <c r="U740" s="140"/>
      <c r="V740" s="140"/>
      <c r="W740" s="140"/>
      <c r="X740" s="140"/>
      <c r="Y740" s="140"/>
      <c r="Z740" s="140"/>
      <c r="AA740" s="140"/>
    </row>
    <row r="741" spans="1:27" ht="12.5">
      <c r="A741" s="140"/>
      <c r="B741" s="140"/>
      <c r="C741" s="140"/>
      <c r="D741" s="140"/>
      <c r="E741" s="140"/>
      <c r="F741" s="140"/>
      <c r="G741" s="140"/>
      <c r="H741" s="140"/>
      <c r="I741" s="140"/>
      <c r="J741" s="140"/>
      <c r="K741" s="140"/>
      <c r="L741" s="140"/>
      <c r="M741" s="140"/>
      <c r="N741" s="140"/>
      <c r="O741" s="140"/>
      <c r="P741" s="140"/>
      <c r="Q741" s="140"/>
      <c r="R741" s="140"/>
      <c r="S741" s="140"/>
      <c r="T741" s="140"/>
      <c r="U741" s="140"/>
      <c r="V741" s="140"/>
      <c r="W741" s="140"/>
      <c r="X741" s="140"/>
      <c r="Y741" s="140"/>
      <c r="Z741" s="140"/>
      <c r="AA741" s="140"/>
    </row>
    <row r="742" spans="1:27" ht="12.5">
      <c r="A742" s="140"/>
      <c r="B742" s="140"/>
      <c r="C742" s="140"/>
      <c r="D742" s="140"/>
      <c r="E742" s="140"/>
      <c r="F742" s="140"/>
      <c r="G742" s="140"/>
      <c r="H742" s="140"/>
      <c r="I742" s="140"/>
      <c r="J742" s="140"/>
      <c r="K742" s="140"/>
      <c r="L742" s="140"/>
      <c r="M742" s="140"/>
      <c r="N742" s="140"/>
      <c r="O742" s="140"/>
      <c r="P742" s="140"/>
      <c r="Q742" s="140"/>
      <c r="R742" s="140"/>
      <c r="S742" s="140"/>
      <c r="T742" s="140"/>
      <c r="U742" s="140"/>
      <c r="V742" s="140"/>
      <c r="W742" s="140"/>
      <c r="X742" s="140"/>
      <c r="Y742" s="140"/>
      <c r="Z742" s="140"/>
      <c r="AA742" s="140"/>
    </row>
    <row r="743" spans="1:27" ht="12.5">
      <c r="A743" s="140"/>
      <c r="B743" s="140"/>
      <c r="C743" s="140"/>
      <c r="D743" s="140"/>
      <c r="E743" s="140"/>
      <c r="F743" s="140"/>
      <c r="G743" s="140"/>
      <c r="H743" s="140"/>
      <c r="I743" s="140"/>
      <c r="J743" s="140"/>
      <c r="K743" s="140"/>
      <c r="L743" s="140"/>
      <c r="M743" s="140"/>
      <c r="N743" s="140"/>
      <c r="O743" s="140"/>
      <c r="P743" s="140"/>
      <c r="Q743" s="140"/>
      <c r="R743" s="140"/>
      <c r="S743" s="140"/>
      <c r="T743" s="140"/>
      <c r="U743" s="140"/>
      <c r="V743" s="140"/>
      <c r="W743" s="140"/>
      <c r="X743" s="140"/>
      <c r="Y743" s="140"/>
      <c r="Z743" s="140"/>
      <c r="AA743" s="140"/>
    </row>
    <row r="744" spans="1:27" ht="12.5">
      <c r="A744" s="140"/>
      <c r="B744" s="140"/>
      <c r="C744" s="140"/>
      <c r="D744" s="140"/>
      <c r="E744" s="140"/>
      <c r="F744" s="140"/>
      <c r="G744" s="140"/>
      <c r="H744" s="140"/>
      <c r="I744" s="140"/>
      <c r="J744" s="140"/>
      <c r="K744" s="140"/>
      <c r="L744" s="140"/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  <c r="Y744" s="140"/>
      <c r="Z744" s="140"/>
      <c r="AA744" s="140"/>
    </row>
    <row r="745" spans="1:27" ht="12.5">
      <c r="A745" s="140"/>
      <c r="B745" s="140"/>
      <c r="C745" s="140"/>
      <c r="D745" s="140"/>
      <c r="E745" s="140"/>
      <c r="F745" s="140"/>
      <c r="G745" s="140"/>
      <c r="H745" s="140"/>
      <c r="I745" s="140"/>
      <c r="J745" s="140"/>
      <c r="K745" s="140"/>
      <c r="L745" s="140"/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  <c r="Y745" s="140"/>
      <c r="Z745" s="140"/>
      <c r="AA745" s="140"/>
    </row>
    <row r="746" spans="1:27" ht="12.5">
      <c r="A746" s="140"/>
      <c r="B746" s="140"/>
      <c r="C746" s="140"/>
      <c r="D746" s="140"/>
      <c r="E746" s="140"/>
      <c r="F746" s="140"/>
      <c r="G746" s="140"/>
      <c r="H746" s="140"/>
      <c r="I746" s="140"/>
      <c r="J746" s="140"/>
      <c r="K746" s="140"/>
      <c r="L746" s="140"/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  <c r="Y746" s="140"/>
      <c r="Z746" s="140"/>
      <c r="AA746" s="140"/>
    </row>
    <row r="747" spans="1:27" ht="12.5">
      <c r="A747" s="140"/>
      <c r="B747" s="140"/>
      <c r="C747" s="140"/>
      <c r="D747" s="140"/>
      <c r="E747" s="140"/>
      <c r="F747" s="140"/>
      <c r="G747" s="140"/>
      <c r="H747" s="140"/>
      <c r="I747" s="140"/>
      <c r="J747" s="140"/>
      <c r="K747" s="140"/>
      <c r="L747" s="140"/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  <c r="Y747" s="140"/>
      <c r="Z747" s="140"/>
      <c r="AA747" s="140"/>
    </row>
    <row r="748" spans="1:27" ht="12.5">
      <c r="A748" s="140"/>
      <c r="B748" s="140"/>
      <c r="C748" s="140"/>
      <c r="D748" s="140"/>
      <c r="E748" s="140"/>
      <c r="F748" s="140"/>
      <c r="G748" s="140"/>
      <c r="H748" s="140"/>
      <c r="I748" s="140"/>
      <c r="J748" s="140"/>
      <c r="K748" s="140"/>
      <c r="L748" s="140"/>
      <c r="M748" s="140"/>
      <c r="N748" s="140"/>
      <c r="O748" s="140"/>
      <c r="P748" s="140"/>
      <c r="Q748" s="140"/>
      <c r="R748" s="140"/>
      <c r="S748" s="140"/>
      <c r="T748" s="140"/>
      <c r="U748" s="140"/>
      <c r="V748" s="140"/>
      <c r="W748" s="140"/>
      <c r="X748" s="140"/>
      <c r="Y748" s="140"/>
      <c r="Z748" s="140"/>
      <c r="AA748" s="140"/>
    </row>
    <row r="749" spans="1:27" ht="12.5">
      <c r="A749" s="140"/>
      <c r="B749" s="140"/>
      <c r="C749" s="140"/>
      <c r="D749" s="140"/>
      <c r="E749" s="140"/>
      <c r="F749" s="140"/>
      <c r="G749" s="140"/>
      <c r="H749" s="140"/>
      <c r="I749" s="140"/>
      <c r="J749" s="140"/>
      <c r="K749" s="140"/>
      <c r="L749" s="140"/>
      <c r="M749" s="140"/>
      <c r="N749" s="140"/>
      <c r="O749" s="140"/>
      <c r="P749" s="140"/>
      <c r="Q749" s="140"/>
      <c r="R749" s="140"/>
      <c r="S749" s="140"/>
      <c r="T749" s="140"/>
      <c r="U749" s="140"/>
      <c r="V749" s="140"/>
      <c r="W749" s="140"/>
      <c r="X749" s="140"/>
      <c r="Y749" s="140"/>
      <c r="Z749" s="140"/>
      <c r="AA749" s="140"/>
    </row>
    <row r="750" spans="1:27" ht="12.5">
      <c r="A750" s="140"/>
      <c r="B750" s="140"/>
      <c r="C750" s="140"/>
      <c r="D750" s="140"/>
      <c r="E750" s="140"/>
      <c r="F750" s="140"/>
      <c r="G750" s="140"/>
      <c r="H750" s="140"/>
      <c r="I750" s="140"/>
      <c r="J750" s="140"/>
      <c r="K750" s="140"/>
      <c r="L750" s="140"/>
      <c r="M750" s="140"/>
      <c r="N750" s="140"/>
      <c r="O750" s="140"/>
      <c r="P750" s="140"/>
      <c r="Q750" s="140"/>
      <c r="R750" s="140"/>
      <c r="S750" s="140"/>
      <c r="T750" s="140"/>
      <c r="U750" s="140"/>
      <c r="V750" s="140"/>
      <c r="W750" s="140"/>
      <c r="X750" s="140"/>
      <c r="Y750" s="140"/>
      <c r="Z750" s="140"/>
      <c r="AA750" s="140"/>
    </row>
    <row r="751" spans="1:27" ht="12.5">
      <c r="A751" s="140"/>
      <c r="B751" s="140"/>
      <c r="C751" s="140"/>
      <c r="D751" s="140"/>
      <c r="E751" s="140"/>
      <c r="F751" s="140"/>
      <c r="G751" s="140"/>
      <c r="H751" s="140"/>
      <c r="I751" s="140"/>
      <c r="J751" s="140"/>
      <c r="K751" s="140"/>
      <c r="L751" s="140"/>
      <c r="M751" s="140"/>
      <c r="N751" s="140"/>
      <c r="O751" s="140"/>
      <c r="P751" s="140"/>
      <c r="Q751" s="140"/>
      <c r="R751" s="140"/>
      <c r="S751" s="140"/>
      <c r="T751" s="140"/>
      <c r="U751" s="140"/>
      <c r="V751" s="140"/>
      <c r="W751" s="140"/>
      <c r="X751" s="140"/>
      <c r="Y751" s="140"/>
      <c r="Z751" s="140"/>
      <c r="AA751" s="140"/>
    </row>
    <row r="752" spans="1:27" ht="12.5">
      <c r="A752" s="140"/>
      <c r="B752" s="140"/>
      <c r="C752" s="140"/>
      <c r="D752" s="140"/>
      <c r="E752" s="140"/>
      <c r="F752" s="140"/>
      <c r="G752" s="140"/>
      <c r="H752" s="140"/>
      <c r="I752" s="140"/>
      <c r="J752" s="140"/>
      <c r="K752" s="140"/>
      <c r="L752" s="140"/>
      <c r="M752" s="140"/>
      <c r="N752" s="140"/>
      <c r="O752" s="140"/>
      <c r="P752" s="140"/>
      <c r="Q752" s="140"/>
      <c r="R752" s="140"/>
      <c r="S752" s="140"/>
      <c r="T752" s="140"/>
      <c r="U752" s="140"/>
      <c r="V752" s="140"/>
      <c r="W752" s="140"/>
      <c r="X752" s="140"/>
      <c r="Y752" s="140"/>
      <c r="Z752" s="140"/>
      <c r="AA752" s="140"/>
    </row>
    <row r="753" spans="1:27" ht="12.5">
      <c r="A753" s="140"/>
      <c r="B753" s="140"/>
      <c r="C753" s="140"/>
      <c r="D753" s="140"/>
      <c r="E753" s="140"/>
      <c r="F753" s="140"/>
      <c r="G753" s="140"/>
      <c r="H753" s="140"/>
      <c r="I753" s="140"/>
      <c r="J753" s="140"/>
      <c r="K753" s="140"/>
      <c r="L753" s="140"/>
      <c r="M753" s="140"/>
      <c r="N753" s="140"/>
      <c r="O753" s="140"/>
      <c r="P753" s="140"/>
      <c r="Q753" s="140"/>
      <c r="R753" s="140"/>
      <c r="S753" s="140"/>
      <c r="T753" s="140"/>
      <c r="U753" s="140"/>
      <c r="V753" s="140"/>
      <c r="W753" s="140"/>
      <c r="X753" s="140"/>
      <c r="Y753" s="140"/>
      <c r="Z753" s="140"/>
      <c r="AA753" s="140"/>
    </row>
    <row r="754" spans="1:27" ht="12.5">
      <c r="A754" s="140"/>
      <c r="B754" s="140"/>
      <c r="C754" s="140"/>
      <c r="D754" s="140"/>
      <c r="E754" s="140"/>
      <c r="F754" s="140"/>
      <c r="G754" s="140"/>
      <c r="H754" s="140"/>
      <c r="I754" s="140"/>
      <c r="J754" s="140"/>
      <c r="K754" s="140"/>
      <c r="L754" s="140"/>
      <c r="M754" s="140"/>
      <c r="N754" s="140"/>
      <c r="O754" s="140"/>
      <c r="P754" s="140"/>
      <c r="Q754" s="140"/>
      <c r="R754" s="140"/>
      <c r="S754" s="140"/>
      <c r="T754" s="140"/>
      <c r="U754" s="140"/>
      <c r="V754" s="140"/>
      <c r="W754" s="140"/>
      <c r="X754" s="140"/>
      <c r="Y754" s="140"/>
      <c r="Z754" s="140"/>
      <c r="AA754" s="140"/>
    </row>
    <row r="755" spans="1:27" ht="12.5">
      <c r="A755" s="140"/>
      <c r="B755" s="140"/>
      <c r="C755" s="140"/>
      <c r="D755" s="140"/>
      <c r="E755" s="140"/>
      <c r="F755" s="140"/>
      <c r="G755" s="140"/>
      <c r="H755" s="140"/>
      <c r="I755" s="140"/>
      <c r="J755" s="140"/>
      <c r="K755" s="140"/>
      <c r="L755" s="140"/>
      <c r="M755" s="140"/>
      <c r="N755" s="140"/>
      <c r="O755" s="140"/>
      <c r="P755" s="140"/>
      <c r="Q755" s="140"/>
      <c r="R755" s="140"/>
      <c r="S755" s="140"/>
      <c r="T755" s="140"/>
      <c r="U755" s="140"/>
      <c r="V755" s="140"/>
      <c r="W755" s="140"/>
      <c r="X755" s="140"/>
      <c r="Y755" s="140"/>
      <c r="Z755" s="140"/>
      <c r="AA755" s="140"/>
    </row>
    <row r="756" spans="1:27" ht="12.5">
      <c r="A756" s="140"/>
      <c r="B756" s="140"/>
      <c r="C756" s="140"/>
      <c r="D756" s="140"/>
      <c r="E756" s="140"/>
      <c r="F756" s="140"/>
      <c r="G756" s="140"/>
      <c r="H756" s="140"/>
      <c r="I756" s="140"/>
      <c r="J756" s="140"/>
      <c r="K756" s="140"/>
      <c r="L756" s="140"/>
      <c r="M756" s="140"/>
      <c r="N756" s="140"/>
      <c r="O756" s="140"/>
      <c r="P756" s="140"/>
      <c r="Q756" s="140"/>
      <c r="R756" s="140"/>
      <c r="S756" s="140"/>
      <c r="T756" s="140"/>
      <c r="U756" s="140"/>
      <c r="V756" s="140"/>
      <c r="W756" s="140"/>
      <c r="X756" s="140"/>
      <c r="Y756" s="140"/>
      <c r="Z756" s="140"/>
      <c r="AA756" s="140"/>
    </row>
    <row r="757" spans="1:27" ht="12.5">
      <c r="A757" s="140"/>
      <c r="B757" s="140"/>
      <c r="C757" s="140"/>
      <c r="D757" s="140"/>
      <c r="E757" s="140"/>
      <c r="F757" s="140"/>
      <c r="G757" s="140"/>
      <c r="H757" s="140"/>
      <c r="I757" s="140"/>
      <c r="J757" s="140"/>
      <c r="K757" s="140"/>
      <c r="L757" s="140"/>
      <c r="M757" s="140"/>
      <c r="N757" s="140"/>
      <c r="O757" s="140"/>
      <c r="P757" s="140"/>
      <c r="Q757" s="140"/>
      <c r="R757" s="140"/>
      <c r="S757" s="140"/>
      <c r="T757" s="140"/>
      <c r="U757" s="140"/>
      <c r="V757" s="140"/>
      <c r="W757" s="140"/>
      <c r="X757" s="140"/>
      <c r="Y757" s="140"/>
      <c r="Z757" s="140"/>
      <c r="AA757" s="140"/>
    </row>
    <row r="758" spans="1:27" ht="12.5">
      <c r="A758" s="140"/>
      <c r="B758" s="140"/>
      <c r="C758" s="140"/>
      <c r="D758" s="140"/>
      <c r="E758" s="140"/>
      <c r="F758" s="140"/>
      <c r="G758" s="140"/>
      <c r="H758" s="140"/>
      <c r="I758" s="140"/>
      <c r="J758" s="140"/>
      <c r="K758" s="140"/>
      <c r="L758" s="140"/>
      <c r="M758" s="140"/>
      <c r="N758" s="140"/>
      <c r="O758" s="140"/>
      <c r="P758" s="140"/>
      <c r="Q758" s="140"/>
      <c r="R758" s="140"/>
      <c r="S758" s="140"/>
      <c r="T758" s="140"/>
      <c r="U758" s="140"/>
      <c r="V758" s="140"/>
      <c r="W758" s="140"/>
      <c r="X758" s="140"/>
      <c r="Y758" s="140"/>
      <c r="Z758" s="140"/>
      <c r="AA758" s="140"/>
    </row>
    <row r="759" spans="1:27" ht="12.5">
      <c r="A759" s="140"/>
      <c r="B759" s="140"/>
      <c r="C759" s="140"/>
      <c r="D759" s="140"/>
      <c r="E759" s="140"/>
      <c r="F759" s="140"/>
      <c r="G759" s="140"/>
      <c r="H759" s="140"/>
      <c r="I759" s="140"/>
      <c r="J759" s="140"/>
      <c r="K759" s="140"/>
      <c r="L759" s="140"/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  <c r="Y759" s="140"/>
      <c r="Z759" s="140"/>
      <c r="AA759" s="140"/>
    </row>
    <row r="760" spans="1:27" ht="12.5">
      <c r="A760" s="140"/>
      <c r="B760" s="140"/>
      <c r="C760" s="140"/>
      <c r="D760" s="140"/>
      <c r="E760" s="140"/>
      <c r="F760" s="140"/>
      <c r="G760" s="140"/>
      <c r="H760" s="140"/>
      <c r="I760" s="140"/>
      <c r="J760" s="140"/>
      <c r="K760" s="140"/>
      <c r="L760" s="140"/>
      <c r="M760" s="140"/>
      <c r="N760" s="140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  <c r="Y760" s="140"/>
      <c r="Z760" s="140"/>
      <c r="AA760" s="140"/>
    </row>
    <row r="761" spans="1:27" ht="12.5">
      <c r="A761" s="140"/>
      <c r="B761" s="140"/>
      <c r="C761" s="140"/>
      <c r="D761" s="140"/>
      <c r="E761" s="140"/>
      <c r="F761" s="140"/>
      <c r="G761" s="140"/>
      <c r="H761" s="140"/>
      <c r="I761" s="140"/>
      <c r="J761" s="140"/>
      <c r="K761" s="140"/>
      <c r="L761" s="140"/>
      <c r="M761" s="140"/>
      <c r="N761" s="140"/>
      <c r="O761" s="140"/>
      <c r="P761" s="140"/>
      <c r="Q761" s="140"/>
      <c r="R761" s="140"/>
      <c r="S761" s="140"/>
      <c r="T761" s="140"/>
      <c r="U761" s="140"/>
      <c r="V761" s="140"/>
      <c r="W761" s="140"/>
      <c r="X761" s="140"/>
      <c r="Y761" s="140"/>
      <c r="Z761" s="140"/>
      <c r="AA761" s="140"/>
    </row>
    <row r="762" spans="1:27" ht="12.5">
      <c r="A762" s="140"/>
      <c r="B762" s="140"/>
      <c r="C762" s="140"/>
      <c r="D762" s="140"/>
      <c r="E762" s="140"/>
      <c r="F762" s="140"/>
      <c r="G762" s="140"/>
      <c r="H762" s="140"/>
      <c r="I762" s="140"/>
      <c r="J762" s="140"/>
      <c r="K762" s="140"/>
      <c r="L762" s="140"/>
      <c r="M762" s="140"/>
      <c r="N762" s="140"/>
      <c r="O762" s="140"/>
      <c r="P762" s="140"/>
      <c r="Q762" s="140"/>
      <c r="R762" s="140"/>
      <c r="S762" s="140"/>
      <c r="T762" s="140"/>
      <c r="U762" s="140"/>
      <c r="V762" s="140"/>
      <c r="W762" s="140"/>
      <c r="X762" s="140"/>
      <c r="Y762" s="140"/>
      <c r="Z762" s="140"/>
      <c r="AA762" s="140"/>
    </row>
    <row r="763" spans="1:27" ht="12.5">
      <c r="A763" s="140"/>
      <c r="B763" s="140"/>
      <c r="C763" s="140"/>
      <c r="D763" s="140"/>
      <c r="E763" s="140"/>
      <c r="F763" s="140"/>
      <c r="G763" s="140"/>
      <c r="H763" s="140"/>
      <c r="I763" s="140"/>
      <c r="J763" s="140"/>
      <c r="K763" s="140"/>
      <c r="L763" s="140"/>
      <c r="M763" s="140"/>
      <c r="N763" s="140"/>
      <c r="O763" s="140"/>
      <c r="P763" s="140"/>
      <c r="Q763" s="140"/>
      <c r="R763" s="140"/>
      <c r="S763" s="140"/>
      <c r="T763" s="140"/>
      <c r="U763" s="140"/>
      <c r="V763" s="140"/>
      <c r="W763" s="140"/>
      <c r="X763" s="140"/>
      <c r="Y763" s="140"/>
      <c r="Z763" s="140"/>
      <c r="AA763" s="140"/>
    </row>
    <row r="764" spans="1:27" ht="12.5">
      <c r="A764" s="140"/>
      <c r="B764" s="140"/>
      <c r="C764" s="140"/>
      <c r="D764" s="140"/>
      <c r="E764" s="140"/>
      <c r="F764" s="140"/>
      <c r="G764" s="140"/>
      <c r="H764" s="140"/>
      <c r="I764" s="140"/>
      <c r="J764" s="140"/>
      <c r="K764" s="140"/>
      <c r="L764" s="140"/>
      <c r="M764" s="140"/>
      <c r="N764" s="140"/>
      <c r="O764" s="140"/>
      <c r="P764" s="140"/>
      <c r="Q764" s="140"/>
      <c r="R764" s="140"/>
      <c r="S764" s="140"/>
      <c r="T764" s="140"/>
      <c r="U764" s="140"/>
      <c r="V764" s="140"/>
      <c r="W764" s="140"/>
      <c r="X764" s="140"/>
      <c r="Y764" s="140"/>
      <c r="Z764" s="140"/>
      <c r="AA764" s="140"/>
    </row>
    <row r="765" spans="1:27" ht="12.5">
      <c r="A765" s="140"/>
      <c r="B765" s="140"/>
      <c r="C765" s="140"/>
      <c r="D765" s="140"/>
      <c r="E765" s="140"/>
      <c r="F765" s="140"/>
      <c r="G765" s="140"/>
      <c r="H765" s="140"/>
      <c r="I765" s="140"/>
      <c r="J765" s="140"/>
      <c r="K765" s="140"/>
      <c r="L765" s="140"/>
      <c r="M765" s="140"/>
      <c r="N765" s="140"/>
      <c r="O765" s="140"/>
      <c r="P765" s="140"/>
      <c r="Q765" s="140"/>
      <c r="R765" s="140"/>
      <c r="S765" s="140"/>
      <c r="T765" s="140"/>
      <c r="U765" s="140"/>
      <c r="V765" s="140"/>
      <c r="W765" s="140"/>
      <c r="X765" s="140"/>
      <c r="Y765" s="140"/>
      <c r="Z765" s="140"/>
      <c r="AA765" s="140"/>
    </row>
    <row r="766" spans="1:27" ht="12.5">
      <c r="A766" s="140"/>
      <c r="B766" s="140"/>
      <c r="C766" s="140"/>
      <c r="D766" s="140"/>
      <c r="E766" s="140"/>
      <c r="F766" s="140"/>
      <c r="G766" s="140"/>
      <c r="H766" s="140"/>
      <c r="I766" s="140"/>
      <c r="J766" s="140"/>
      <c r="K766" s="140"/>
      <c r="L766" s="140"/>
      <c r="M766" s="140"/>
      <c r="N766" s="140"/>
      <c r="O766" s="140"/>
      <c r="P766" s="140"/>
      <c r="Q766" s="140"/>
      <c r="R766" s="140"/>
      <c r="S766" s="140"/>
      <c r="T766" s="140"/>
      <c r="U766" s="140"/>
      <c r="V766" s="140"/>
      <c r="W766" s="140"/>
      <c r="X766" s="140"/>
      <c r="Y766" s="140"/>
      <c r="Z766" s="140"/>
      <c r="AA766" s="140"/>
    </row>
    <row r="767" spans="1:27" ht="12.5">
      <c r="A767" s="140"/>
      <c r="B767" s="140"/>
      <c r="C767" s="140"/>
      <c r="D767" s="140"/>
      <c r="E767" s="140"/>
      <c r="F767" s="140"/>
      <c r="G767" s="140"/>
      <c r="H767" s="140"/>
      <c r="I767" s="140"/>
      <c r="J767" s="140"/>
      <c r="K767" s="140"/>
      <c r="L767" s="140"/>
      <c r="M767" s="140"/>
      <c r="N767" s="140"/>
      <c r="O767" s="140"/>
      <c r="P767" s="140"/>
      <c r="Q767" s="140"/>
      <c r="R767" s="140"/>
      <c r="S767" s="140"/>
      <c r="T767" s="140"/>
      <c r="U767" s="140"/>
      <c r="V767" s="140"/>
      <c r="W767" s="140"/>
      <c r="X767" s="140"/>
      <c r="Y767" s="140"/>
      <c r="Z767" s="140"/>
      <c r="AA767" s="140"/>
    </row>
    <row r="768" spans="1:27" ht="12.5">
      <c r="A768" s="140"/>
      <c r="B768" s="140"/>
      <c r="C768" s="140"/>
      <c r="D768" s="140"/>
      <c r="E768" s="140"/>
      <c r="F768" s="140"/>
      <c r="G768" s="140"/>
      <c r="H768" s="140"/>
      <c r="I768" s="140"/>
      <c r="J768" s="140"/>
      <c r="K768" s="140"/>
      <c r="L768" s="140"/>
      <c r="M768" s="140"/>
      <c r="N768" s="140"/>
      <c r="O768" s="140"/>
      <c r="P768" s="140"/>
      <c r="Q768" s="140"/>
      <c r="R768" s="140"/>
      <c r="S768" s="140"/>
      <c r="T768" s="140"/>
      <c r="U768" s="140"/>
      <c r="V768" s="140"/>
      <c r="W768" s="140"/>
      <c r="X768" s="140"/>
      <c r="Y768" s="140"/>
      <c r="Z768" s="140"/>
      <c r="AA768" s="140"/>
    </row>
    <row r="769" spans="1:27" ht="12.5">
      <c r="A769" s="140"/>
      <c r="B769" s="140"/>
      <c r="C769" s="140"/>
      <c r="D769" s="140"/>
      <c r="E769" s="140"/>
      <c r="F769" s="140"/>
      <c r="G769" s="140"/>
      <c r="H769" s="140"/>
      <c r="I769" s="140"/>
      <c r="J769" s="140"/>
      <c r="K769" s="140"/>
      <c r="L769" s="140"/>
      <c r="M769" s="140"/>
      <c r="N769" s="140"/>
      <c r="O769" s="140"/>
      <c r="P769" s="140"/>
      <c r="Q769" s="140"/>
      <c r="R769" s="140"/>
      <c r="S769" s="140"/>
      <c r="T769" s="140"/>
      <c r="U769" s="140"/>
      <c r="V769" s="140"/>
      <c r="W769" s="140"/>
      <c r="X769" s="140"/>
      <c r="Y769" s="140"/>
      <c r="Z769" s="140"/>
      <c r="AA769" s="140"/>
    </row>
    <row r="770" spans="1:27" ht="12.5">
      <c r="A770" s="140"/>
      <c r="B770" s="140"/>
      <c r="C770" s="140"/>
      <c r="D770" s="140"/>
      <c r="E770" s="140"/>
      <c r="F770" s="140"/>
      <c r="G770" s="140"/>
      <c r="H770" s="140"/>
      <c r="I770" s="140"/>
      <c r="J770" s="140"/>
      <c r="K770" s="140"/>
      <c r="L770" s="140"/>
      <c r="M770" s="140"/>
      <c r="N770" s="140"/>
      <c r="O770" s="140"/>
      <c r="P770" s="140"/>
      <c r="Q770" s="140"/>
      <c r="R770" s="140"/>
      <c r="S770" s="140"/>
      <c r="T770" s="140"/>
      <c r="U770" s="140"/>
      <c r="V770" s="140"/>
      <c r="W770" s="140"/>
      <c r="X770" s="140"/>
      <c r="Y770" s="140"/>
      <c r="Z770" s="140"/>
      <c r="AA770" s="140"/>
    </row>
    <row r="771" spans="1:27" ht="12.5">
      <c r="A771" s="140"/>
      <c r="B771" s="140"/>
      <c r="C771" s="140"/>
      <c r="D771" s="140"/>
      <c r="E771" s="140"/>
      <c r="F771" s="140"/>
      <c r="G771" s="140"/>
      <c r="H771" s="140"/>
      <c r="I771" s="140"/>
      <c r="J771" s="140"/>
      <c r="K771" s="140"/>
      <c r="L771" s="140"/>
      <c r="M771" s="140"/>
      <c r="N771" s="140"/>
      <c r="O771" s="140"/>
      <c r="P771" s="140"/>
      <c r="Q771" s="140"/>
      <c r="R771" s="140"/>
      <c r="S771" s="140"/>
      <c r="T771" s="140"/>
      <c r="U771" s="140"/>
      <c r="V771" s="140"/>
      <c r="W771" s="140"/>
      <c r="X771" s="140"/>
      <c r="Y771" s="140"/>
      <c r="Z771" s="140"/>
      <c r="AA771" s="140"/>
    </row>
    <row r="772" spans="1:27" ht="12.5">
      <c r="A772" s="140"/>
      <c r="B772" s="140"/>
      <c r="C772" s="140"/>
      <c r="D772" s="140"/>
      <c r="E772" s="140"/>
      <c r="F772" s="140"/>
      <c r="G772" s="140"/>
      <c r="H772" s="140"/>
      <c r="I772" s="140"/>
      <c r="J772" s="140"/>
      <c r="K772" s="140"/>
      <c r="L772" s="140"/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  <c r="Y772" s="140"/>
      <c r="Z772" s="140"/>
      <c r="AA772" s="140"/>
    </row>
    <row r="773" spans="1:27" ht="12.5">
      <c r="A773" s="140"/>
      <c r="B773" s="140"/>
      <c r="C773" s="140"/>
      <c r="D773" s="140"/>
      <c r="E773" s="140"/>
      <c r="F773" s="140"/>
      <c r="G773" s="140"/>
      <c r="H773" s="140"/>
      <c r="I773" s="140"/>
      <c r="J773" s="140"/>
      <c r="K773" s="140"/>
      <c r="L773" s="140"/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  <c r="Y773" s="140"/>
      <c r="Z773" s="140"/>
      <c r="AA773" s="140"/>
    </row>
    <row r="774" spans="1:27" ht="12.5">
      <c r="A774" s="140"/>
      <c r="B774" s="140"/>
      <c r="C774" s="140"/>
      <c r="D774" s="140"/>
      <c r="E774" s="140"/>
      <c r="F774" s="140"/>
      <c r="G774" s="140"/>
      <c r="H774" s="140"/>
      <c r="I774" s="140"/>
      <c r="J774" s="140"/>
      <c r="K774" s="140"/>
      <c r="L774" s="140"/>
      <c r="M774" s="140"/>
      <c r="N774" s="140"/>
      <c r="O774" s="140"/>
      <c r="P774" s="140"/>
      <c r="Q774" s="140"/>
      <c r="R774" s="140"/>
      <c r="S774" s="140"/>
      <c r="T774" s="140"/>
      <c r="U774" s="140"/>
      <c r="V774" s="140"/>
      <c r="W774" s="140"/>
      <c r="X774" s="140"/>
      <c r="Y774" s="140"/>
      <c r="Z774" s="140"/>
      <c r="AA774" s="140"/>
    </row>
    <row r="775" spans="1:27" ht="12.5">
      <c r="A775" s="140"/>
      <c r="B775" s="140"/>
      <c r="C775" s="140"/>
      <c r="D775" s="140"/>
      <c r="E775" s="140"/>
      <c r="F775" s="140"/>
      <c r="G775" s="140"/>
      <c r="H775" s="140"/>
      <c r="I775" s="140"/>
      <c r="J775" s="140"/>
      <c r="K775" s="140"/>
      <c r="L775" s="140"/>
      <c r="M775" s="140"/>
      <c r="N775" s="140"/>
      <c r="O775" s="140"/>
      <c r="P775" s="140"/>
      <c r="Q775" s="140"/>
      <c r="R775" s="140"/>
      <c r="S775" s="140"/>
      <c r="T775" s="140"/>
      <c r="U775" s="140"/>
      <c r="V775" s="140"/>
      <c r="W775" s="140"/>
      <c r="X775" s="140"/>
      <c r="Y775" s="140"/>
      <c r="Z775" s="140"/>
      <c r="AA775" s="140"/>
    </row>
    <row r="776" spans="1:27" ht="12.5">
      <c r="A776" s="140"/>
      <c r="B776" s="140"/>
      <c r="C776" s="140"/>
      <c r="D776" s="140"/>
      <c r="E776" s="140"/>
      <c r="F776" s="140"/>
      <c r="G776" s="140"/>
      <c r="H776" s="140"/>
      <c r="I776" s="140"/>
      <c r="J776" s="140"/>
      <c r="K776" s="140"/>
      <c r="L776" s="140"/>
      <c r="M776" s="140"/>
      <c r="N776" s="140"/>
      <c r="O776" s="140"/>
      <c r="P776" s="140"/>
      <c r="Q776" s="140"/>
      <c r="R776" s="140"/>
      <c r="S776" s="140"/>
      <c r="T776" s="140"/>
      <c r="U776" s="140"/>
      <c r="V776" s="140"/>
      <c r="W776" s="140"/>
      <c r="X776" s="140"/>
      <c r="Y776" s="140"/>
      <c r="Z776" s="140"/>
      <c r="AA776" s="140"/>
    </row>
    <row r="777" spans="1:27" ht="12.5">
      <c r="A777" s="140"/>
      <c r="B777" s="140"/>
      <c r="C777" s="140"/>
      <c r="D777" s="140"/>
      <c r="E777" s="140"/>
      <c r="F777" s="140"/>
      <c r="G777" s="140"/>
      <c r="H777" s="140"/>
      <c r="I777" s="140"/>
      <c r="J777" s="140"/>
      <c r="K777" s="140"/>
      <c r="L777" s="140"/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  <c r="Y777" s="140"/>
      <c r="Z777" s="140"/>
      <c r="AA777" s="140"/>
    </row>
    <row r="778" spans="1:27" ht="12.5">
      <c r="A778" s="140"/>
      <c r="B778" s="140"/>
      <c r="C778" s="140"/>
      <c r="D778" s="140"/>
      <c r="E778" s="140"/>
      <c r="F778" s="140"/>
      <c r="G778" s="140"/>
      <c r="H778" s="140"/>
      <c r="I778" s="140"/>
      <c r="J778" s="140"/>
      <c r="K778" s="140"/>
      <c r="L778" s="140"/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  <c r="Y778" s="140"/>
      <c r="Z778" s="140"/>
      <c r="AA778" s="140"/>
    </row>
    <row r="779" spans="1:27" ht="12.5">
      <c r="A779" s="140"/>
      <c r="B779" s="140"/>
      <c r="C779" s="140"/>
      <c r="D779" s="140"/>
      <c r="E779" s="140"/>
      <c r="F779" s="140"/>
      <c r="G779" s="140"/>
      <c r="H779" s="140"/>
      <c r="I779" s="140"/>
      <c r="J779" s="140"/>
      <c r="K779" s="140"/>
      <c r="L779" s="140"/>
      <c r="M779" s="140"/>
      <c r="N779" s="140"/>
      <c r="O779" s="140"/>
      <c r="P779" s="140"/>
      <c r="Q779" s="140"/>
      <c r="R779" s="140"/>
      <c r="S779" s="140"/>
      <c r="T779" s="140"/>
      <c r="U779" s="140"/>
      <c r="V779" s="140"/>
      <c r="W779" s="140"/>
      <c r="X779" s="140"/>
      <c r="Y779" s="140"/>
      <c r="Z779" s="140"/>
      <c r="AA779" s="140"/>
    </row>
    <row r="780" spans="1:27" ht="12.5">
      <c r="A780" s="140"/>
      <c r="B780" s="140"/>
      <c r="C780" s="140"/>
      <c r="D780" s="140"/>
      <c r="E780" s="140"/>
      <c r="F780" s="140"/>
      <c r="G780" s="140"/>
      <c r="H780" s="140"/>
      <c r="I780" s="140"/>
      <c r="J780" s="140"/>
      <c r="K780" s="140"/>
      <c r="L780" s="140"/>
      <c r="M780" s="140"/>
      <c r="N780" s="140"/>
      <c r="O780" s="140"/>
      <c r="P780" s="140"/>
      <c r="Q780" s="140"/>
      <c r="R780" s="140"/>
      <c r="S780" s="140"/>
      <c r="T780" s="140"/>
      <c r="U780" s="140"/>
      <c r="V780" s="140"/>
      <c r="W780" s="140"/>
      <c r="X780" s="140"/>
      <c r="Y780" s="140"/>
      <c r="Z780" s="140"/>
      <c r="AA780" s="140"/>
    </row>
    <row r="781" spans="1:27" ht="12.5">
      <c r="A781" s="140"/>
      <c r="B781" s="140"/>
      <c r="C781" s="140"/>
      <c r="D781" s="140"/>
      <c r="E781" s="140"/>
      <c r="F781" s="140"/>
      <c r="G781" s="140"/>
      <c r="H781" s="140"/>
      <c r="I781" s="140"/>
      <c r="J781" s="140"/>
      <c r="K781" s="140"/>
      <c r="L781" s="140"/>
      <c r="M781" s="140"/>
      <c r="N781" s="140"/>
      <c r="O781" s="140"/>
      <c r="P781" s="140"/>
      <c r="Q781" s="140"/>
      <c r="R781" s="140"/>
      <c r="S781" s="140"/>
      <c r="T781" s="140"/>
      <c r="U781" s="140"/>
      <c r="V781" s="140"/>
      <c r="W781" s="140"/>
      <c r="X781" s="140"/>
      <c r="Y781" s="140"/>
      <c r="Z781" s="140"/>
      <c r="AA781" s="140"/>
    </row>
    <row r="782" spans="1:27" ht="12.5">
      <c r="A782" s="140"/>
      <c r="B782" s="140"/>
      <c r="C782" s="140"/>
      <c r="D782" s="140"/>
      <c r="E782" s="140"/>
      <c r="F782" s="140"/>
      <c r="G782" s="140"/>
      <c r="H782" s="140"/>
      <c r="I782" s="140"/>
      <c r="J782" s="140"/>
      <c r="K782" s="140"/>
      <c r="L782" s="140"/>
      <c r="M782" s="140"/>
      <c r="N782" s="140"/>
      <c r="O782" s="140"/>
      <c r="P782" s="140"/>
      <c r="Q782" s="140"/>
      <c r="R782" s="140"/>
      <c r="S782" s="140"/>
      <c r="T782" s="140"/>
      <c r="U782" s="140"/>
      <c r="V782" s="140"/>
      <c r="W782" s="140"/>
      <c r="X782" s="140"/>
      <c r="Y782" s="140"/>
      <c r="Z782" s="140"/>
      <c r="AA782" s="140"/>
    </row>
    <row r="783" spans="1:27" ht="12.5">
      <c r="A783" s="140"/>
      <c r="B783" s="140"/>
      <c r="C783" s="140"/>
      <c r="D783" s="140"/>
      <c r="E783" s="140"/>
      <c r="F783" s="140"/>
      <c r="G783" s="140"/>
      <c r="H783" s="140"/>
      <c r="I783" s="140"/>
      <c r="J783" s="140"/>
      <c r="K783" s="140"/>
      <c r="L783" s="140"/>
      <c r="M783" s="140"/>
      <c r="N783" s="140"/>
      <c r="O783" s="140"/>
      <c r="P783" s="140"/>
      <c r="Q783" s="140"/>
      <c r="R783" s="140"/>
      <c r="S783" s="140"/>
      <c r="T783" s="140"/>
      <c r="U783" s="140"/>
      <c r="V783" s="140"/>
      <c r="W783" s="140"/>
      <c r="X783" s="140"/>
      <c r="Y783" s="140"/>
      <c r="Z783" s="140"/>
      <c r="AA783" s="140"/>
    </row>
    <row r="784" spans="1:27" ht="12.5">
      <c r="A784" s="140"/>
      <c r="B784" s="140"/>
      <c r="C784" s="140"/>
      <c r="D784" s="140"/>
      <c r="E784" s="140"/>
      <c r="F784" s="140"/>
      <c r="G784" s="140"/>
      <c r="H784" s="140"/>
      <c r="I784" s="140"/>
      <c r="J784" s="140"/>
      <c r="K784" s="140"/>
      <c r="L784" s="140"/>
      <c r="M784" s="140"/>
      <c r="N784" s="140"/>
      <c r="O784" s="140"/>
      <c r="P784" s="140"/>
      <c r="Q784" s="140"/>
      <c r="R784" s="140"/>
      <c r="S784" s="140"/>
      <c r="T784" s="140"/>
      <c r="U784" s="140"/>
      <c r="V784" s="140"/>
      <c r="W784" s="140"/>
      <c r="X784" s="140"/>
      <c r="Y784" s="140"/>
      <c r="Z784" s="140"/>
      <c r="AA784" s="140"/>
    </row>
    <row r="785" spans="1:27" ht="12.5">
      <c r="A785" s="140"/>
      <c r="B785" s="140"/>
      <c r="C785" s="140"/>
      <c r="D785" s="140"/>
      <c r="E785" s="140"/>
      <c r="F785" s="140"/>
      <c r="G785" s="140"/>
      <c r="H785" s="140"/>
      <c r="I785" s="140"/>
      <c r="J785" s="140"/>
      <c r="K785" s="140"/>
      <c r="L785" s="140"/>
      <c r="M785" s="140"/>
      <c r="N785" s="140"/>
      <c r="O785" s="140"/>
      <c r="P785" s="140"/>
      <c r="Q785" s="140"/>
      <c r="R785" s="140"/>
      <c r="S785" s="140"/>
      <c r="T785" s="140"/>
      <c r="U785" s="140"/>
      <c r="V785" s="140"/>
      <c r="W785" s="140"/>
      <c r="X785" s="140"/>
      <c r="Y785" s="140"/>
      <c r="Z785" s="140"/>
      <c r="AA785" s="140"/>
    </row>
    <row r="786" spans="1:27" ht="12.5">
      <c r="A786" s="140"/>
      <c r="B786" s="140"/>
      <c r="C786" s="140"/>
      <c r="D786" s="140"/>
      <c r="E786" s="140"/>
      <c r="F786" s="140"/>
      <c r="G786" s="140"/>
      <c r="H786" s="140"/>
      <c r="I786" s="140"/>
      <c r="J786" s="140"/>
      <c r="K786" s="140"/>
      <c r="L786" s="140"/>
      <c r="M786" s="140"/>
      <c r="N786" s="140"/>
      <c r="O786" s="140"/>
      <c r="P786" s="140"/>
      <c r="Q786" s="140"/>
      <c r="R786" s="140"/>
      <c r="S786" s="140"/>
      <c r="T786" s="140"/>
      <c r="U786" s="140"/>
      <c r="V786" s="140"/>
      <c r="W786" s="140"/>
      <c r="X786" s="140"/>
      <c r="Y786" s="140"/>
      <c r="Z786" s="140"/>
      <c r="AA786" s="140"/>
    </row>
    <row r="787" spans="1:27" ht="12.5">
      <c r="A787" s="140"/>
      <c r="B787" s="140"/>
      <c r="C787" s="140"/>
      <c r="D787" s="140"/>
      <c r="E787" s="140"/>
      <c r="F787" s="140"/>
      <c r="G787" s="140"/>
      <c r="H787" s="140"/>
      <c r="I787" s="140"/>
      <c r="J787" s="140"/>
      <c r="K787" s="140"/>
      <c r="L787" s="140"/>
      <c r="M787" s="140"/>
      <c r="N787" s="140"/>
      <c r="O787" s="140"/>
      <c r="P787" s="140"/>
      <c r="Q787" s="140"/>
      <c r="R787" s="140"/>
      <c r="S787" s="140"/>
      <c r="T787" s="140"/>
      <c r="U787" s="140"/>
      <c r="V787" s="140"/>
      <c r="W787" s="140"/>
      <c r="X787" s="140"/>
      <c r="Y787" s="140"/>
      <c r="Z787" s="140"/>
      <c r="AA787" s="140"/>
    </row>
    <row r="788" spans="1:27" ht="12.5">
      <c r="A788" s="140"/>
      <c r="B788" s="140"/>
      <c r="C788" s="140"/>
      <c r="D788" s="140"/>
      <c r="E788" s="140"/>
      <c r="F788" s="140"/>
      <c r="G788" s="140"/>
      <c r="H788" s="140"/>
      <c r="I788" s="140"/>
      <c r="J788" s="140"/>
      <c r="K788" s="140"/>
      <c r="L788" s="140"/>
      <c r="M788" s="140"/>
      <c r="N788" s="140"/>
      <c r="O788" s="140"/>
      <c r="P788" s="140"/>
      <c r="Q788" s="140"/>
      <c r="R788" s="140"/>
      <c r="S788" s="140"/>
      <c r="T788" s="140"/>
      <c r="U788" s="140"/>
      <c r="V788" s="140"/>
      <c r="W788" s="140"/>
      <c r="X788" s="140"/>
      <c r="Y788" s="140"/>
      <c r="Z788" s="140"/>
      <c r="AA788" s="140"/>
    </row>
    <row r="789" spans="1:27" ht="12.5">
      <c r="A789" s="140"/>
      <c r="B789" s="140"/>
      <c r="C789" s="140"/>
      <c r="D789" s="140"/>
      <c r="E789" s="140"/>
      <c r="F789" s="140"/>
      <c r="G789" s="140"/>
      <c r="H789" s="140"/>
      <c r="I789" s="140"/>
      <c r="J789" s="140"/>
      <c r="K789" s="140"/>
      <c r="L789" s="140"/>
      <c r="M789" s="140"/>
      <c r="N789" s="140"/>
      <c r="O789" s="140"/>
      <c r="P789" s="140"/>
      <c r="Q789" s="140"/>
      <c r="R789" s="140"/>
      <c r="S789" s="140"/>
      <c r="T789" s="140"/>
      <c r="U789" s="140"/>
      <c r="V789" s="140"/>
      <c r="W789" s="140"/>
      <c r="X789" s="140"/>
      <c r="Y789" s="140"/>
      <c r="Z789" s="140"/>
      <c r="AA789" s="140"/>
    </row>
    <row r="790" spans="1:27" ht="12.5">
      <c r="A790" s="140"/>
      <c r="B790" s="140"/>
      <c r="C790" s="140"/>
      <c r="D790" s="140"/>
      <c r="E790" s="140"/>
      <c r="F790" s="140"/>
      <c r="G790" s="140"/>
      <c r="H790" s="140"/>
      <c r="I790" s="140"/>
      <c r="J790" s="140"/>
      <c r="K790" s="140"/>
      <c r="L790" s="140"/>
      <c r="M790" s="140"/>
      <c r="N790" s="140"/>
      <c r="O790" s="140"/>
      <c r="P790" s="140"/>
      <c r="Q790" s="140"/>
      <c r="R790" s="140"/>
      <c r="S790" s="140"/>
      <c r="T790" s="140"/>
      <c r="U790" s="140"/>
      <c r="V790" s="140"/>
      <c r="W790" s="140"/>
      <c r="X790" s="140"/>
      <c r="Y790" s="140"/>
      <c r="Z790" s="140"/>
      <c r="AA790" s="140"/>
    </row>
    <row r="791" spans="1:27" ht="12.5">
      <c r="A791" s="140"/>
      <c r="B791" s="140"/>
      <c r="C791" s="140"/>
      <c r="D791" s="140"/>
      <c r="E791" s="140"/>
      <c r="F791" s="140"/>
      <c r="G791" s="140"/>
      <c r="H791" s="140"/>
      <c r="I791" s="140"/>
      <c r="J791" s="140"/>
      <c r="K791" s="140"/>
      <c r="L791" s="140"/>
      <c r="M791" s="140"/>
      <c r="N791" s="140"/>
      <c r="O791" s="140"/>
      <c r="P791" s="140"/>
      <c r="Q791" s="140"/>
      <c r="R791" s="140"/>
      <c r="S791" s="140"/>
      <c r="T791" s="140"/>
      <c r="U791" s="140"/>
      <c r="V791" s="140"/>
      <c r="W791" s="140"/>
      <c r="X791" s="140"/>
      <c r="Y791" s="140"/>
      <c r="Z791" s="140"/>
      <c r="AA791" s="140"/>
    </row>
    <row r="792" spans="1:27" ht="12.5">
      <c r="A792" s="140"/>
      <c r="B792" s="140"/>
      <c r="C792" s="140"/>
      <c r="D792" s="140"/>
      <c r="E792" s="140"/>
      <c r="F792" s="140"/>
      <c r="G792" s="140"/>
      <c r="H792" s="140"/>
      <c r="I792" s="140"/>
      <c r="J792" s="140"/>
      <c r="K792" s="140"/>
      <c r="L792" s="140"/>
      <c r="M792" s="140"/>
      <c r="N792" s="140"/>
      <c r="O792" s="140"/>
      <c r="P792" s="140"/>
      <c r="Q792" s="140"/>
      <c r="R792" s="140"/>
      <c r="S792" s="140"/>
      <c r="T792" s="140"/>
      <c r="U792" s="140"/>
      <c r="V792" s="140"/>
      <c r="W792" s="140"/>
      <c r="X792" s="140"/>
      <c r="Y792" s="140"/>
      <c r="Z792" s="140"/>
      <c r="AA792" s="140"/>
    </row>
    <row r="793" spans="1:27" ht="12.5">
      <c r="A793" s="140"/>
      <c r="B793" s="140"/>
      <c r="C793" s="140"/>
      <c r="D793" s="140"/>
      <c r="E793" s="140"/>
      <c r="F793" s="140"/>
      <c r="G793" s="140"/>
      <c r="H793" s="140"/>
      <c r="I793" s="140"/>
      <c r="J793" s="140"/>
      <c r="K793" s="140"/>
      <c r="L793" s="140"/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  <c r="Y793" s="140"/>
      <c r="Z793" s="140"/>
      <c r="AA793" s="140"/>
    </row>
    <row r="794" spans="1:27" ht="12.5">
      <c r="A794" s="140"/>
      <c r="B794" s="140"/>
      <c r="C794" s="140"/>
      <c r="D794" s="140"/>
      <c r="E794" s="140"/>
      <c r="F794" s="140"/>
      <c r="G794" s="140"/>
      <c r="H794" s="140"/>
      <c r="I794" s="140"/>
      <c r="J794" s="140"/>
      <c r="K794" s="140"/>
      <c r="L794" s="140"/>
      <c r="M794" s="140"/>
      <c r="N794" s="140"/>
      <c r="O794" s="140"/>
      <c r="P794" s="140"/>
      <c r="Q794" s="140"/>
      <c r="R794" s="140"/>
      <c r="S794" s="140"/>
      <c r="T794" s="140"/>
      <c r="U794" s="140"/>
      <c r="V794" s="140"/>
      <c r="W794" s="140"/>
      <c r="X794" s="140"/>
      <c r="Y794" s="140"/>
      <c r="Z794" s="140"/>
      <c r="AA794" s="140"/>
    </row>
    <row r="795" spans="1:27" ht="12.5">
      <c r="A795" s="140"/>
      <c r="B795" s="140"/>
      <c r="C795" s="140"/>
      <c r="D795" s="140"/>
      <c r="E795" s="140"/>
      <c r="F795" s="140"/>
      <c r="G795" s="140"/>
      <c r="H795" s="140"/>
      <c r="I795" s="140"/>
      <c r="J795" s="140"/>
      <c r="K795" s="140"/>
      <c r="L795" s="140"/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  <c r="Y795" s="140"/>
      <c r="Z795" s="140"/>
      <c r="AA795" s="140"/>
    </row>
    <row r="796" spans="1:27" ht="12.5">
      <c r="A796" s="140"/>
      <c r="B796" s="140"/>
      <c r="C796" s="140"/>
      <c r="D796" s="140"/>
      <c r="E796" s="140"/>
      <c r="F796" s="140"/>
      <c r="G796" s="140"/>
      <c r="H796" s="140"/>
      <c r="I796" s="140"/>
      <c r="J796" s="140"/>
      <c r="K796" s="140"/>
      <c r="L796" s="140"/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  <c r="Y796" s="140"/>
      <c r="Z796" s="140"/>
      <c r="AA796" s="140"/>
    </row>
    <row r="797" spans="1:27" ht="12.5">
      <c r="A797" s="140"/>
      <c r="B797" s="140"/>
      <c r="C797" s="140"/>
      <c r="D797" s="140"/>
      <c r="E797" s="140"/>
      <c r="F797" s="140"/>
      <c r="G797" s="140"/>
      <c r="H797" s="140"/>
      <c r="I797" s="140"/>
      <c r="J797" s="140"/>
      <c r="K797" s="140"/>
      <c r="L797" s="140"/>
      <c r="M797" s="140"/>
      <c r="N797" s="140"/>
      <c r="O797" s="140"/>
      <c r="P797" s="140"/>
      <c r="Q797" s="140"/>
      <c r="R797" s="140"/>
      <c r="S797" s="140"/>
      <c r="T797" s="140"/>
      <c r="U797" s="140"/>
      <c r="V797" s="140"/>
      <c r="W797" s="140"/>
      <c r="X797" s="140"/>
      <c r="Y797" s="140"/>
      <c r="Z797" s="140"/>
      <c r="AA797" s="140"/>
    </row>
    <row r="798" spans="1:27" ht="12.5">
      <c r="A798" s="140"/>
      <c r="B798" s="140"/>
      <c r="C798" s="140"/>
      <c r="D798" s="140"/>
      <c r="E798" s="140"/>
      <c r="F798" s="140"/>
      <c r="G798" s="140"/>
      <c r="H798" s="140"/>
      <c r="I798" s="140"/>
      <c r="J798" s="140"/>
      <c r="K798" s="140"/>
      <c r="L798" s="140"/>
      <c r="M798" s="140"/>
      <c r="N798" s="140"/>
      <c r="O798" s="140"/>
      <c r="P798" s="140"/>
      <c r="Q798" s="140"/>
      <c r="R798" s="140"/>
      <c r="S798" s="140"/>
      <c r="T798" s="140"/>
      <c r="U798" s="140"/>
      <c r="V798" s="140"/>
      <c r="W798" s="140"/>
      <c r="X798" s="140"/>
      <c r="Y798" s="140"/>
      <c r="Z798" s="140"/>
      <c r="AA798" s="140"/>
    </row>
    <row r="799" spans="1:27" ht="12.5">
      <c r="A799" s="140"/>
      <c r="B799" s="140"/>
      <c r="C799" s="140"/>
      <c r="D799" s="140"/>
      <c r="E799" s="140"/>
      <c r="F799" s="140"/>
      <c r="G799" s="140"/>
      <c r="H799" s="140"/>
      <c r="I799" s="140"/>
      <c r="J799" s="140"/>
      <c r="K799" s="140"/>
      <c r="L799" s="140"/>
      <c r="M799" s="140"/>
      <c r="N799" s="140"/>
      <c r="O799" s="140"/>
      <c r="P799" s="140"/>
      <c r="Q799" s="140"/>
      <c r="R799" s="140"/>
      <c r="S799" s="140"/>
      <c r="T799" s="140"/>
      <c r="U799" s="140"/>
      <c r="V799" s="140"/>
      <c r="W799" s="140"/>
      <c r="X799" s="140"/>
      <c r="Y799" s="140"/>
      <c r="Z799" s="140"/>
      <c r="AA799" s="140"/>
    </row>
    <row r="800" spans="1:27" ht="12.5">
      <c r="A800" s="140"/>
      <c r="B800" s="140"/>
      <c r="C800" s="140"/>
      <c r="D800" s="140"/>
      <c r="E800" s="140"/>
      <c r="F800" s="140"/>
      <c r="G800" s="140"/>
      <c r="H800" s="140"/>
      <c r="I800" s="140"/>
      <c r="J800" s="140"/>
      <c r="K800" s="140"/>
      <c r="L800" s="140"/>
      <c r="M800" s="140"/>
      <c r="N800" s="140"/>
      <c r="O800" s="140"/>
      <c r="P800" s="140"/>
      <c r="Q800" s="140"/>
      <c r="R800" s="140"/>
      <c r="S800" s="140"/>
      <c r="T800" s="140"/>
      <c r="U800" s="140"/>
      <c r="V800" s="140"/>
      <c r="W800" s="140"/>
      <c r="X800" s="140"/>
      <c r="Y800" s="140"/>
      <c r="Z800" s="140"/>
      <c r="AA800" s="140"/>
    </row>
    <row r="801" spans="1:27" ht="12.5">
      <c r="A801" s="140"/>
      <c r="B801" s="140"/>
      <c r="C801" s="140"/>
      <c r="D801" s="140"/>
      <c r="E801" s="140"/>
      <c r="F801" s="140"/>
      <c r="G801" s="140"/>
      <c r="H801" s="140"/>
      <c r="I801" s="140"/>
      <c r="J801" s="140"/>
      <c r="K801" s="140"/>
      <c r="L801" s="140"/>
      <c r="M801" s="140"/>
      <c r="N801" s="140"/>
      <c r="O801" s="140"/>
      <c r="P801" s="140"/>
      <c r="Q801" s="140"/>
      <c r="R801" s="140"/>
      <c r="S801" s="140"/>
      <c r="T801" s="140"/>
      <c r="U801" s="140"/>
      <c r="V801" s="140"/>
      <c r="W801" s="140"/>
      <c r="X801" s="140"/>
      <c r="Y801" s="140"/>
      <c r="Z801" s="140"/>
      <c r="AA801" s="140"/>
    </row>
    <row r="802" spans="1:27" ht="12.5">
      <c r="A802" s="140"/>
      <c r="B802" s="140"/>
      <c r="C802" s="140"/>
      <c r="D802" s="140"/>
      <c r="E802" s="140"/>
      <c r="F802" s="140"/>
      <c r="G802" s="140"/>
      <c r="H802" s="140"/>
      <c r="I802" s="140"/>
      <c r="J802" s="140"/>
      <c r="K802" s="140"/>
      <c r="L802" s="140"/>
      <c r="M802" s="140"/>
      <c r="N802" s="140"/>
      <c r="O802" s="140"/>
      <c r="P802" s="140"/>
      <c r="Q802" s="140"/>
      <c r="R802" s="140"/>
      <c r="S802" s="140"/>
      <c r="T802" s="140"/>
      <c r="U802" s="140"/>
      <c r="V802" s="140"/>
      <c r="W802" s="140"/>
      <c r="X802" s="140"/>
      <c r="Y802" s="140"/>
      <c r="Z802" s="140"/>
      <c r="AA802" s="140"/>
    </row>
    <row r="803" spans="1:27" ht="12.5">
      <c r="A803" s="140"/>
      <c r="B803" s="140"/>
      <c r="C803" s="140"/>
      <c r="D803" s="140"/>
      <c r="E803" s="140"/>
      <c r="F803" s="140"/>
      <c r="G803" s="140"/>
      <c r="H803" s="140"/>
      <c r="I803" s="140"/>
      <c r="J803" s="140"/>
      <c r="K803" s="140"/>
      <c r="L803" s="140"/>
      <c r="M803" s="140"/>
      <c r="N803" s="140"/>
      <c r="O803" s="140"/>
      <c r="P803" s="140"/>
      <c r="Q803" s="140"/>
      <c r="R803" s="140"/>
      <c r="S803" s="140"/>
      <c r="T803" s="140"/>
      <c r="U803" s="140"/>
      <c r="V803" s="140"/>
      <c r="W803" s="140"/>
      <c r="X803" s="140"/>
      <c r="Y803" s="140"/>
      <c r="Z803" s="140"/>
      <c r="AA803" s="140"/>
    </row>
    <row r="804" spans="1:27" ht="12.5">
      <c r="A804" s="140"/>
      <c r="B804" s="140"/>
      <c r="C804" s="140"/>
      <c r="D804" s="140"/>
      <c r="E804" s="140"/>
      <c r="F804" s="140"/>
      <c r="G804" s="140"/>
      <c r="H804" s="140"/>
      <c r="I804" s="140"/>
      <c r="J804" s="140"/>
      <c r="K804" s="140"/>
      <c r="L804" s="140"/>
      <c r="M804" s="140"/>
      <c r="N804" s="140"/>
      <c r="O804" s="140"/>
      <c r="P804" s="140"/>
      <c r="Q804" s="140"/>
      <c r="R804" s="140"/>
      <c r="S804" s="140"/>
      <c r="T804" s="140"/>
      <c r="U804" s="140"/>
      <c r="V804" s="140"/>
      <c r="W804" s="140"/>
      <c r="X804" s="140"/>
      <c r="Y804" s="140"/>
      <c r="Z804" s="140"/>
      <c r="AA804" s="140"/>
    </row>
    <row r="805" spans="1:27" ht="12.5">
      <c r="A805" s="140"/>
      <c r="B805" s="140"/>
      <c r="C805" s="140"/>
      <c r="D805" s="140"/>
      <c r="E805" s="140"/>
      <c r="F805" s="140"/>
      <c r="G805" s="140"/>
      <c r="H805" s="140"/>
      <c r="I805" s="140"/>
      <c r="J805" s="140"/>
      <c r="K805" s="140"/>
      <c r="L805" s="140"/>
      <c r="M805" s="140"/>
      <c r="N805" s="140"/>
      <c r="O805" s="140"/>
      <c r="P805" s="140"/>
      <c r="Q805" s="140"/>
      <c r="R805" s="140"/>
      <c r="S805" s="140"/>
      <c r="T805" s="140"/>
      <c r="U805" s="140"/>
      <c r="V805" s="140"/>
      <c r="W805" s="140"/>
      <c r="X805" s="140"/>
      <c r="Y805" s="140"/>
      <c r="Z805" s="140"/>
      <c r="AA805" s="140"/>
    </row>
    <row r="806" spans="1:27" ht="12.5">
      <c r="A806" s="140"/>
      <c r="B806" s="140"/>
      <c r="C806" s="140"/>
      <c r="D806" s="140"/>
      <c r="E806" s="140"/>
      <c r="F806" s="140"/>
      <c r="G806" s="140"/>
      <c r="H806" s="140"/>
      <c r="I806" s="140"/>
      <c r="J806" s="140"/>
      <c r="K806" s="140"/>
      <c r="L806" s="140"/>
      <c r="M806" s="140"/>
      <c r="N806" s="140"/>
      <c r="O806" s="140"/>
      <c r="P806" s="140"/>
      <c r="Q806" s="140"/>
      <c r="R806" s="140"/>
      <c r="S806" s="140"/>
      <c r="T806" s="140"/>
      <c r="U806" s="140"/>
      <c r="V806" s="140"/>
      <c r="W806" s="140"/>
      <c r="X806" s="140"/>
      <c r="Y806" s="140"/>
      <c r="Z806" s="140"/>
      <c r="AA806" s="140"/>
    </row>
    <row r="807" spans="1:27" ht="12.5">
      <c r="A807" s="140"/>
      <c r="B807" s="140"/>
      <c r="C807" s="140"/>
      <c r="D807" s="140"/>
      <c r="E807" s="140"/>
      <c r="F807" s="140"/>
      <c r="G807" s="140"/>
      <c r="H807" s="140"/>
      <c r="I807" s="140"/>
      <c r="J807" s="140"/>
      <c r="K807" s="140"/>
      <c r="L807" s="140"/>
      <c r="M807" s="140"/>
      <c r="N807" s="140"/>
      <c r="O807" s="140"/>
      <c r="P807" s="140"/>
      <c r="Q807" s="140"/>
      <c r="R807" s="140"/>
      <c r="S807" s="140"/>
      <c r="T807" s="140"/>
      <c r="U807" s="140"/>
      <c r="V807" s="140"/>
      <c r="W807" s="140"/>
      <c r="X807" s="140"/>
      <c r="Y807" s="140"/>
      <c r="Z807" s="140"/>
      <c r="AA807" s="140"/>
    </row>
    <row r="808" spans="1:27" ht="12.5">
      <c r="A808" s="140"/>
      <c r="B808" s="140"/>
      <c r="C808" s="140"/>
      <c r="D808" s="140"/>
      <c r="E808" s="140"/>
      <c r="F808" s="140"/>
      <c r="G808" s="140"/>
      <c r="H808" s="140"/>
      <c r="I808" s="140"/>
      <c r="J808" s="140"/>
      <c r="K808" s="140"/>
      <c r="L808" s="140"/>
      <c r="M808" s="140"/>
      <c r="N808" s="140"/>
      <c r="O808" s="140"/>
      <c r="P808" s="140"/>
      <c r="Q808" s="140"/>
      <c r="R808" s="140"/>
      <c r="S808" s="140"/>
      <c r="T808" s="140"/>
      <c r="U808" s="140"/>
      <c r="V808" s="140"/>
      <c r="W808" s="140"/>
      <c r="X808" s="140"/>
      <c r="Y808" s="140"/>
      <c r="Z808" s="140"/>
      <c r="AA808" s="140"/>
    </row>
    <row r="809" spans="1:27" ht="12.5">
      <c r="A809" s="140"/>
      <c r="B809" s="140"/>
      <c r="C809" s="140"/>
      <c r="D809" s="140"/>
      <c r="E809" s="140"/>
      <c r="F809" s="140"/>
      <c r="G809" s="140"/>
      <c r="H809" s="140"/>
      <c r="I809" s="140"/>
      <c r="J809" s="140"/>
      <c r="K809" s="140"/>
      <c r="L809" s="140"/>
      <c r="M809" s="140"/>
      <c r="N809" s="140"/>
      <c r="O809" s="140"/>
      <c r="P809" s="140"/>
      <c r="Q809" s="140"/>
      <c r="R809" s="140"/>
      <c r="S809" s="140"/>
      <c r="T809" s="140"/>
      <c r="U809" s="140"/>
      <c r="V809" s="140"/>
      <c r="W809" s="140"/>
      <c r="X809" s="140"/>
      <c r="Y809" s="140"/>
      <c r="Z809" s="140"/>
      <c r="AA809" s="140"/>
    </row>
    <row r="810" spans="1:27" ht="12.5">
      <c r="A810" s="140"/>
      <c r="B810" s="140"/>
      <c r="C810" s="140"/>
      <c r="D810" s="140"/>
      <c r="E810" s="140"/>
      <c r="F810" s="140"/>
      <c r="G810" s="140"/>
      <c r="H810" s="140"/>
      <c r="I810" s="140"/>
      <c r="J810" s="140"/>
      <c r="K810" s="140"/>
      <c r="L810" s="140"/>
      <c r="M810" s="140"/>
      <c r="N810" s="140"/>
      <c r="O810" s="140"/>
      <c r="P810" s="140"/>
      <c r="Q810" s="140"/>
      <c r="R810" s="140"/>
      <c r="S810" s="140"/>
      <c r="T810" s="140"/>
      <c r="U810" s="140"/>
      <c r="V810" s="140"/>
      <c r="W810" s="140"/>
      <c r="X810" s="140"/>
      <c r="Y810" s="140"/>
      <c r="Z810" s="140"/>
      <c r="AA810" s="140"/>
    </row>
    <row r="811" spans="1:27" ht="12.5">
      <c r="A811" s="140"/>
      <c r="B811" s="140"/>
      <c r="C811" s="140"/>
      <c r="D811" s="140"/>
      <c r="E811" s="140"/>
      <c r="F811" s="140"/>
      <c r="G811" s="140"/>
      <c r="H811" s="140"/>
      <c r="I811" s="140"/>
      <c r="J811" s="140"/>
      <c r="K811" s="140"/>
      <c r="L811" s="140"/>
      <c r="M811" s="140"/>
      <c r="N811" s="140"/>
      <c r="O811" s="140"/>
      <c r="P811" s="140"/>
      <c r="Q811" s="140"/>
      <c r="R811" s="140"/>
      <c r="S811" s="140"/>
      <c r="T811" s="140"/>
      <c r="U811" s="140"/>
      <c r="V811" s="140"/>
      <c r="W811" s="140"/>
      <c r="X811" s="140"/>
      <c r="Y811" s="140"/>
      <c r="Z811" s="140"/>
      <c r="AA811" s="140"/>
    </row>
    <row r="812" spans="1:27" ht="12.5">
      <c r="A812" s="140"/>
      <c r="B812" s="140"/>
      <c r="C812" s="140"/>
      <c r="D812" s="140"/>
      <c r="E812" s="140"/>
      <c r="F812" s="140"/>
      <c r="G812" s="140"/>
      <c r="H812" s="140"/>
      <c r="I812" s="140"/>
      <c r="J812" s="140"/>
      <c r="K812" s="140"/>
      <c r="L812" s="140"/>
      <c r="M812" s="140"/>
      <c r="N812" s="140"/>
      <c r="O812" s="140"/>
      <c r="P812" s="140"/>
      <c r="Q812" s="140"/>
      <c r="R812" s="140"/>
      <c r="S812" s="140"/>
      <c r="T812" s="140"/>
      <c r="U812" s="140"/>
      <c r="V812" s="140"/>
      <c r="W812" s="140"/>
      <c r="X812" s="140"/>
      <c r="Y812" s="140"/>
      <c r="Z812" s="140"/>
      <c r="AA812" s="140"/>
    </row>
    <row r="813" spans="1:27" ht="12.5">
      <c r="A813" s="140"/>
      <c r="B813" s="140"/>
      <c r="C813" s="140"/>
      <c r="D813" s="140"/>
      <c r="E813" s="140"/>
      <c r="F813" s="140"/>
      <c r="G813" s="140"/>
      <c r="H813" s="140"/>
      <c r="I813" s="140"/>
      <c r="J813" s="140"/>
      <c r="K813" s="140"/>
      <c r="L813" s="140"/>
      <c r="M813" s="140"/>
      <c r="N813" s="140"/>
      <c r="O813" s="140"/>
      <c r="P813" s="140"/>
      <c r="Q813" s="140"/>
      <c r="R813" s="140"/>
      <c r="S813" s="140"/>
      <c r="T813" s="140"/>
      <c r="U813" s="140"/>
      <c r="V813" s="140"/>
      <c r="W813" s="140"/>
      <c r="X813" s="140"/>
      <c r="Y813" s="140"/>
      <c r="Z813" s="140"/>
      <c r="AA813" s="140"/>
    </row>
    <row r="814" spans="1:27" ht="12.5">
      <c r="A814" s="140"/>
      <c r="B814" s="140"/>
      <c r="C814" s="140"/>
      <c r="D814" s="140"/>
      <c r="E814" s="140"/>
      <c r="F814" s="140"/>
      <c r="G814" s="140"/>
      <c r="H814" s="140"/>
      <c r="I814" s="140"/>
      <c r="J814" s="140"/>
      <c r="K814" s="140"/>
      <c r="L814" s="140"/>
      <c r="M814" s="140"/>
      <c r="N814" s="140"/>
      <c r="O814" s="140"/>
      <c r="P814" s="140"/>
      <c r="Q814" s="140"/>
      <c r="R814" s="140"/>
      <c r="S814" s="140"/>
      <c r="T814" s="140"/>
      <c r="U814" s="140"/>
      <c r="V814" s="140"/>
      <c r="W814" s="140"/>
      <c r="X814" s="140"/>
      <c r="Y814" s="140"/>
      <c r="Z814" s="140"/>
      <c r="AA814" s="140"/>
    </row>
    <row r="815" spans="1:27" ht="12.5">
      <c r="A815" s="140"/>
      <c r="B815" s="140"/>
      <c r="C815" s="140"/>
      <c r="D815" s="140"/>
      <c r="E815" s="140"/>
      <c r="F815" s="140"/>
      <c r="G815" s="140"/>
      <c r="H815" s="140"/>
      <c r="I815" s="140"/>
      <c r="J815" s="140"/>
      <c r="K815" s="140"/>
      <c r="L815" s="140"/>
      <c r="M815" s="140"/>
      <c r="N815" s="140"/>
      <c r="O815" s="140"/>
      <c r="P815" s="140"/>
      <c r="Q815" s="140"/>
      <c r="R815" s="140"/>
      <c r="S815" s="140"/>
      <c r="T815" s="140"/>
      <c r="U815" s="140"/>
      <c r="V815" s="140"/>
      <c r="W815" s="140"/>
      <c r="X815" s="140"/>
      <c r="Y815" s="140"/>
      <c r="Z815" s="140"/>
      <c r="AA815" s="140"/>
    </row>
    <row r="816" spans="1:27" ht="12.5">
      <c r="A816" s="140"/>
      <c r="B816" s="140"/>
      <c r="C816" s="140"/>
      <c r="D816" s="140"/>
      <c r="E816" s="140"/>
      <c r="F816" s="140"/>
      <c r="G816" s="140"/>
      <c r="H816" s="140"/>
      <c r="I816" s="140"/>
      <c r="J816" s="140"/>
      <c r="K816" s="140"/>
      <c r="L816" s="140"/>
      <c r="M816" s="140"/>
      <c r="N816" s="140"/>
      <c r="O816" s="140"/>
      <c r="P816" s="140"/>
      <c r="Q816" s="140"/>
      <c r="R816" s="140"/>
      <c r="S816" s="140"/>
      <c r="T816" s="140"/>
      <c r="U816" s="140"/>
      <c r="V816" s="140"/>
      <c r="W816" s="140"/>
      <c r="X816" s="140"/>
      <c r="Y816" s="140"/>
      <c r="Z816" s="140"/>
      <c r="AA816" s="140"/>
    </row>
    <row r="817" spans="1:27" ht="12.5">
      <c r="A817" s="140"/>
      <c r="B817" s="140"/>
      <c r="C817" s="140"/>
      <c r="D817" s="140"/>
      <c r="E817" s="140"/>
      <c r="F817" s="140"/>
      <c r="G817" s="140"/>
      <c r="H817" s="140"/>
      <c r="I817" s="140"/>
      <c r="J817" s="140"/>
      <c r="K817" s="140"/>
      <c r="L817" s="140"/>
      <c r="M817" s="140"/>
      <c r="N817" s="140"/>
      <c r="O817" s="140"/>
      <c r="P817" s="140"/>
      <c r="Q817" s="140"/>
      <c r="R817" s="140"/>
      <c r="S817" s="140"/>
      <c r="T817" s="140"/>
      <c r="U817" s="140"/>
      <c r="V817" s="140"/>
      <c r="W817" s="140"/>
      <c r="X817" s="140"/>
      <c r="Y817" s="140"/>
      <c r="Z817" s="140"/>
      <c r="AA817" s="140"/>
    </row>
    <row r="818" spans="1:27" ht="12.5">
      <c r="A818" s="140"/>
      <c r="B818" s="140"/>
      <c r="C818" s="140"/>
      <c r="D818" s="140"/>
      <c r="E818" s="140"/>
      <c r="F818" s="140"/>
      <c r="G818" s="140"/>
      <c r="H818" s="140"/>
      <c r="I818" s="140"/>
      <c r="J818" s="140"/>
      <c r="K818" s="140"/>
      <c r="L818" s="140"/>
      <c r="M818" s="140"/>
      <c r="N818" s="140"/>
      <c r="O818" s="140"/>
      <c r="P818" s="140"/>
      <c r="Q818" s="140"/>
      <c r="R818" s="140"/>
      <c r="S818" s="140"/>
      <c r="T818" s="140"/>
      <c r="U818" s="140"/>
      <c r="V818" s="140"/>
      <c r="W818" s="140"/>
      <c r="X818" s="140"/>
      <c r="Y818" s="140"/>
      <c r="Z818" s="140"/>
      <c r="AA818" s="140"/>
    </row>
    <row r="819" spans="1:27" ht="12.5">
      <c r="A819" s="140"/>
      <c r="B819" s="140"/>
      <c r="C819" s="140"/>
      <c r="D819" s="140"/>
      <c r="E819" s="140"/>
      <c r="F819" s="140"/>
      <c r="G819" s="140"/>
      <c r="H819" s="140"/>
      <c r="I819" s="140"/>
      <c r="J819" s="140"/>
      <c r="K819" s="140"/>
      <c r="L819" s="140"/>
      <c r="M819" s="140"/>
      <c r="N819" s="140"/>
      <c r="O819" s="140"/>
      <c r="P819" s="140"/>
      <c r="Q819" s="140"/>
      <c r="R819" s="140"/>
      <c r="S819" s="140"/>
      <c r="T819" s="140"/>
      <c r="U819" s="140"/>
      <c r="V819" s="140"/>
      <c r="W819" s="140"/>
      <c r="X819" s="140"/>
      <c r="Y819" s="140"/>
      <c r="Z819" s="140"/>
      <c r="AA819" s="140"/>
    </row>
    <row r="820" spans="1:27" ht="12.5">
      <c r="A820" s="140"/>
      <c r="B820" s="140"/>
      <c r="C820" s="140"/>
      <c r="D820" s="140"/>
      <c r="E820" s="140"/>
      <c r="F820" s="140"/>
      <c r="G820" s="140"/>
      <c r="H820" s="140"/>
      <c r="I820" s="140"/>
      <c r="J820" s="140"/>
      <c r="K820" s="140"/>
      <c r="L820" s="140"/>
      <c r="M820" s="140"/>
      <c r="N820" s="140"/>
      <c r="O820" s="140"/>
      <c r="P820" s="140"/>
      <c r="Q820" s="140"/>
      <c r="R820" s="140"/>
      <c r="S820" s="140"/>
      <c r="T820" s="140"/>
      <c r="U820" s="140"/>
      <c r="V820" s="140"/>
      <c r="W820" s="140"/>
      <c r="X820" s="140"/>
      <c r="Y820" s="140"/>
      <c r="Z820" s="140"/>
      <c r="AA820" s="140"/>
    </row>
    <row r="821" spans="1:27" ht="12.5">
      <c r="A821" s="140"/>
      <c r="B821" s="140"/>
      <c r="C821" s="140"/>
      <c r="D821" s="140"/>
      <c r="E821" s="140"/>
      <c r="F821" s="140"/>
      <c r="G821" s="140"/>
      <c r="H821" s="140"/>
      <c r="I821" s="140"/>
      <c r="J821" s="140"/>
      <c r="K821" s="140"/>
      <c r="L821" s="140"/>
      <c r="M821" s="140"/>
      <c r="N821" s="140"/>
      <c r="O821" s="140"/>
      <c r="P821" s="140"/>
      <c r="Q821" s="140"/>
      <c r="R821" s="140"/>
      <c r="S821" s="140"/>
      <c r="T821" s="140"/>
      <c r="U821" s="140"/>
      <c r="V821" s="140"/>
      <c r="W821" s="140"/>
      <c r="X821" s="140"/>
      <c r="Y821" s="140"/>
      <c r="Z821" s="140"/>
      <c r="AA821" s="140"/>
    </row>
    <row r="822" spans="1:27" ht="12.5">
      <c r="A822" s="140"/>
      <c r="B822" s="140"/>
      <c r="C822" s="140"/>
      <c r="D822" s="140"/>
      <c r="E822" s="140"/>
      <c r="F822" s="140"/>
      <c r="G822" s="140"/>
      <c r="H822" s="140"/>
      <c r="I822" s="140"/>
      <c r="J822" s="140"/>
      <c r="K822" s="140"/>
      <c r="L822" s="140"/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  <c r="Y822" s="140"/>
      <c r="Z822" s="140"/>
      <c r="AA822" s="140"/>
    </row>
    <row r="823" spans="1:27" ht="12.5">
      <c r="A823" s="140"/>
      <c r="B823" s="140"/>
      <c r="C823" s="140"/>
      <c r="D823" s="140"/>
      <c r="E823" s="140"/>
      <c r="F823" s="140"/>
      <c r="G823" s="140"/>
      <c r="H823" s="140"/>
      <c r="I823" s="140"/>
      <c r="J823" s="140"/>
      <c r="K823" s="140"/>
      <c r="L823" s="140"/>
      <c r="M823" s="140"/>
      <c r="N823" s="140"/>
      <c r="O823" s="140"/>
      <c r="P823" s="140"/>
      <c r="Q823" s="140"/>
      <c r="R823" s="140"/>
      <c r="S823" s="140"/>
      <c r="T823" s="140"/>
      <c r="U823" s="140"/>
      <c r="V823" s="140"/>
      <c r="W823" s="140"/>
      <c r="X823" s="140"/>
      <c r="Y823" s="140"/>
      <c r="Z823" s="140"/>
      <c r="AA823" s="140"/>
    </row>
    <row r="824" spans="1:27" ht="12.5">
      <c r="A824" s="140"/>
      <c r="B824" s="140"/>
      <c r="C824" s="140"/>
      <c r="D824" s="140"/>
      <c r="E824" s="140"/>
      <c r="F824" s="140"/>
      <c r="G824" s="140"/>
      <c r="H824" s="140"/>
      <c r="I824" s="140"/>
      <c r="J824" s="140"/>
      <c r="K824" s="140"/>
      <c r="L824" s="140"/>
      <c r="M824" s="140"/>
      <c r="N824" s="140"/>
      <c r="O824" s="140"/>
      <c r="P824" s="140"/>
      <c r="Q824" s="140"/>
      <c r="R824" s="140"/>
      <c r="S824" s="140"/>
      <c r="T824" s="140"/>
      <c r="U824" s="140"/>
      <c r="V824" s="140"/>
      <c r="W824" s="140"/>
      <c r="X824" s="140"/>
      <c r="Y824" s="140"/>
      <c r="Z824" s="140"/>
      <c r="AA824" s="140"/>
    </row>
    <row r="825" spans="1:27" ht="12.5">
      <c r="A825" s="140"/>
      <c r="B825" s="140"/>
      <c r="C825" s="140"/>
      <c r="D825" s="140"/>
      <c r="E825" s="140"/>
      <c r="F825" s="140"/>
      <c r="G825" s="140"/>
      <c r="H825" s="140"/>
      <c r="I825" s="140"/>
      <c r="J825" s="140"/>
      <c r="K825" s="140"/>
      <c r="L825" s="140"/>
      <c r="M825" s="140"/>
      <c r="N825" s="140"/>
      <c r="O825" s="140"/>
      <c r="P825" s="140"/>
      <c r="Q825" s="140"/>
      <c r="R825" s="140"/>
      <c r="S825" s="140"/>
      <c r="T825" s="140"/>
      <c r="U825" s="140"/>
      <c r="V825" s="140"/>
      <c r="W825" s="140"/>
      <c r="X825" s="140"/>
      <c r="Y825" s="140"/>
      <c r="Z825" s="140"/>
      <c r="AA825" s="140"/>
    </row>
    <row r="826" spans="1:27" ht="12.5">
      <c r="A826" s="140"/>
      <c r="B826" s="140"/>
      <c r="C826" s="140"/>
      <c r="D826" s="140"/>
      <c r="E826" s="140"/>
      <c r="F826" s="140"/>
      <c r="G826" s="140"/>
      <c r="H826" s="140"/>
      <c r="I826" s="140"/>
      <c r="J826" s="140"/>
      <c r="K826" s="140"/>
      <c r="L826" s="140"/>
      <c r="M826" s="140"/>
      <c r="N826" s="140"/>
      <c r="O826" s="140"/>
      <c r="P826" s="140"/>
      <c r="Q826" s="140"/>
      <c r="R826" s="140"/>
      <c r="S826" s="140"/>
      <c r="T826" s="140"/>
      <c r="U826" s="140"/>
      <c r="V826" s="140"/>
      <c r="W826" s="140"/>
      <c r="X826" s="140"/>
      <c r="Y826" s="140"/>
      <c r="Z826" s="140"/>
      <c r="AA826" s="140"/>
    </row>
    <row r="827" spans="1:27" ht="12.5">
      <c r="A827" s="140"/>
      <c r="B827" s="140"/>
      <c r="C827" s="140"/>
      <c r="D827" s="140"/>
      <c r="E827" s="140"/>
      <c r="F827" s="140"/>
      <c r="G827" s="140"/>
      <c r="H827" s="140"/>
      <c r="I827" s="140"/>
      <c r="J827" s="140"/>
      <c r="K827" s="140"/>
      <c r="L827" s="140"/>
      <c r="M827" s="140"/>
      <c r="N827" s="140"/>
      <c r="O827" s="140"/>
      <c r="P827" s="140"/>
      <c r="Q827" s="140"/>
      <c r="R827" s="140"/>
      <c r="S827" s="140"/>
      <c r="T827" s="140"/>
      <c r="U827" s="140"/>
      <c r="V827" s="140"/>
      <c r="W827" s="140"/>
      <c r="X827" s="140"/>
      <c r="Y827" s="140"/>
      <c r="Z827" s="140"/>
      <c r="AA827" s="140"/>
    </row>
    <row r="828" spans="1:27" ht="12.5">
      <c r="A828" s="140"/>
      <c r="B828" s="140"/>
      <c r="C828" s="140"/>
      <c r="D828" s="140"/>
      <c r="E828" s="140"/>
      <c r="F828" s="140"/>
      <c r="G828" s="140"/>
      <c r="H828" s="140"/>
      <c r="I828" s="140"/>
      <c r="J828" s="140"/>
      <c r="K828" s="140"/>
      <c r="L828" s="140"/>
      <c r="M828" s="140"/>
      <c r="N828" s="140"/>
      <c r="O828" s="140"/>
      <c r="P828" s="140"/>
      <c r="Q828" s="140"/>
      <c r="R828" s="140"/>
      <c r="S828" s="140"/>
      <c r="T828" s="140"/>
      <c r="U828" s="140"/>
      <c r="V828" s="140"/>
      <c r="W828" s="140"/>
      <c r="X828" s="140"/>
      <c r="Y828" s="140"/>
      <c r="Z828" s="140"/>
      <c r="AA828" s="140"/>
    </row>
    <row r="829" spans="1:27" ht="12.5">
      <c r="A829" s="140"/>
      <c r="B829" s="140"/>
      <c r="C829" s="140"/>
      <c r="D829" s="140"/>
      <c r="E829" s="140"/>
      <c r="F829" s="140"/>
      <c r="G829" s="140"/>
      <c r="H829" s="140"/>
      <c r="I829" s="140"/>
      <c r="J829" s="140"/>
      <c r="K829" s="140"/>
      <c r="L829" s="140"/>
      <c r="M829" s="140"/>
      <c r="N829" s="140"/>
      <c r="O829" s="140"/>
      <c r="P829" s="140"/>
      <c r="Q829" s="140"/>
      <c r="R829" s="140"/>
      <c r="S829" s="140"/>
      <c r="T829" s="140"/>
      <c r="U829" s="140"/>
      <c r="V829" s="140"/>
      <c r="W829" s="140"/>
      <c r="X829" s="140"/>
      <c r="Y829" s="140"/>
      <c r="Z829" s="140"/>
      <c r="AA829" s="140"/>
    </row>
    <row r="830" spans="1:27" ht="12.5">
      <c r="A830" s="140"/>
      <c r="B830" s="140"/>
      <c r="C830" s="140"/>
      <c r="D830" s="140"/>
      <c r="E830" s="140"/>
      <c r="F830" s="140"/>
      <c r="G830" s="140"/>
      <c r="H830" s="140"/>
      <c r="I830" s="140"/>
      <c r="J830" s="140"/>
      <c r="K830" s="140"/>
      <c r="L830" s="140"/>
      <c r="M830" s="140"/>
      <c r="N830" s="140"/>
      <c r="O830" s="140"/>
      <c r="P830" s="140"/>
      <c r="Q830" s="140"/>
      <c r="R830" s="140"/>
      <c r="S830" s="140"/>
      <c r="T830" s="140"/>
      <c r="U830" s="140"/>
      <c r="V830" s="140"/>
      <c r="W830" s="140"/>
      <c r="X830" s="140"/>
      <c r="Y830" s="140"/>
      <c r="Z830" s="140"/>
      <c r="AA830" s="140"/>
    </row>
    <row r="831" spans="1:27" ht="12.5">
      <c r="A831" s="140"/>
      <c r="B831" s="140"/>
      <c r="C831" s="140"/>
      <c r="D831" s="140"/>
      <c r="E831" s="140"/>
      <c r="F831" s="140"/>
      <c r="G831" s="140"/>
      <c r="H831" s="140"/>
      <c r="I831" s="140"/>
      <c r="J831" s="140"/>
      <c r="K831" s="140"/>
      <c r="L831" s="140"/>
      <c r="M831" s="140"/>
      <c r="N831" s="140"/>
      <c r="O831" s="140"/>
      <c r="P831" s="140"/>
      <c r="Q831" s="140"/>
      <c r="R831" s="140"/>
      <c r="S831" s="140"/>
      <c r="T831" s="140"/>
      <c r="U831" s="140"/>
      <c r="V831" s="140"/>
      <c r="W831" s="140"/>
      <c r="X831" s="140"/>
      <c r="Y831" s="140"/>
      <c r="Z831" s="140"/>
      <c r="AA831" s="140"/>
    </row>
    <row r="832" spans="1:27" ht="12.5">
      <c r="A832" s="140"/>
      <c r="B832" s="140"/>
      <c r="C832" s="140"/>
      <c r="D832" s="140"/>
      <c r="E832" s="140"/>
      <c r="F832" s="140"/>
      <c r="G832" s="140"/>
      <c r="H832" s="140"/>
      <c r="I832" s="140"/>
      <c r="J832" s="140"/>
      <c r="K832" s="140"/>
      <c r="L832" s="140"/>
      <c r="M832" s="140"/>
      <c r="N832" s="140"/>
      <c r="O832" s="140"/>
      <c r="P832" s="140"/>
      <c r="Q832" s="140"/>
      <c r="R832" s="140"/>
      <c r="S832" s="140"/>
      <c r="T832" s="140"/>
      <c r="U832" s="140"/>
      <c r="V832" s="140"/>
      <c r="W832" s="140"/>
      <c r="X832" s="140"/>
      <c r="Y832" s="140"/>
      <c r="Z832" s="140"/>
      <c r="AA832" s="140"/>
    </row>
    <row r="833" spans="1:27" ht="12.5">
      <c r="A833" s="140"/>
      <c r="B833" s="140"/>
      <c r="C833" s="140"/>
      <c r="D833" s="140"/>
      <c r="E833" s="140"/>
      <c r="F833" s="140"/>
      <c r="G833" s="140"/>
      <c r="H833" s="140"/>
      <c r="I833" s="140"/>
      <c r="J833" s="140"/>
      <c r="K833" s="140"/>
      <c r="L833" s="140"/>
      <c r="M833" s="140"/>
      <c r="N833" s="140"/>
      <c r="O833" s="140"/>
      <c r="P833" s="140"/>
      <c r="Q833" s="140"/>
      <c r="R833" s="140"/>
      <c r="S833" s="140"/>
      <c r="T833" s="140"/>
      <c r="U833" s="140"/>
      <c r="V833" s="140"/>
      <c r="W833" s="140"/>
      <c r="X833" s="140"/>
      <c r="Y833" s="140"/>
      <c r="Z833" s="140"/>
      <c r="AA833" s="140"/>
    </row>
    <row r="834" spans="1:27" ht="12.5">
      <c r="A834" s="140"/>
      <c r="B834" s="140"/>
      <c r="C834" s="140"/>
      <c r="D834" s="140"/>
      <c r="E834" s="140"/>
      <c r="F834" s="140"/>
      <c r="G834" s="140"/>
      <c r="H834" s="140"/>
      <c r="I834" s="140"/>
      <c r="J834" s="140"/>
      <c r="K834" s="140"/>
      <c r="L834" s="140"/>
      <c r="M834" s="140"/>
      <c r="N834" s="140"/>
      <c r="O834" s="140"/>
      <c r="P834" s="140"/>
      <c r="Q834" s="140"/>
      <c r="R834" s="140"/>
      <c r="S834" s="140"/>
      <c r="T834" s="140"/>
      <c r="U834" s="140"/>
      <c r="V834" s="140"/>
      <c r="W834" s="140"/>
      <c r="X834" s="140"/>
      <c r="Y834" s="140"/>
      <c r="Z834" s="140"/>
      <c r="AA834" s="140"/>
    </row>
    <row r="835" spans="1:27" ht="12.5">
      <c r="A835" s="140"/>
      <c r="B835" s="140"/>
      <c r="C835" s="140"/>
      <c r="D835" s="140"/>
      <c r="E835" s="140"/>
      <c r="F835" s="140"/>
      <c r="G835" s="140"/>
      <c r="H835" s="140"/>
      <c r="I835" s="140"/>
      <c r="J835" s="140"/>
      <c r="K835" s="140"/>
      <c r="L835" s="140"/>
      <c r="M835" s="140"/>
      <c r="N835" s="140"/>
      <c r="O835" s="140"/>
      <c r="P835" s="140"/>
      <c r="Q835" s="140"/>
      <c r="R835" s="140"/>
      <c r="S835" s="140"/>
      <c r="T835" s="140"/>
      <c r="U835" s="140"/>
      <c r="V835" s="140"/>
      <c r="W835" s="140"/>
      <c r="X835" s="140"/>
      <c r="Y835" s="140"/>
      <c r="Z835" s="140"/>
      <c r="AA835" s="140"/>
    </row>
    <row r="836" spans="1:27" ht="12.5">
      <c r="A836" s="140"/>
      <c r="B836" s="140"/>
      <c r="C836" s="140"/>
      <c r="D836" s="140"/>
      <c r="E836" s="140"/>
      <c r="F836" s="140"/>
      <c r="G836" s="140"/>
      <c r="H836" s="140"/>
      <c r="I836" s="140"/>
      <c r="J836" s="140"/>
      <c r="K836" s="140"/>
      <c r="L836" s="140"/>
      <c r="M836" s="140"/>
      <c r="N836" s="140"/>
      <c r="O836" s="140"/>
      <c r="P836" s="140"/>
      <c r="Q836" s="140"/>
      <c r="R836" s="140"/>
      <c r="S836" s="140"/>
      <c r="T836" s="140"/>
      <c r="U836" s="140"/>
      <c r="V836" s="140"/>
      <c r="W836" s="140"/>
      <c r="X836" s="140"/>
      <c r="Y836" s="140"/>
      <c r="Z836" s="140"/>
      <c r="AA836" s="140"/>
    </row>
    <row r="837" spans="1:27" ht="12.5">
      <c r="A837" s="140"/>
      <c r="B837" s="140"/>
      <c r="C837" s="140"/>
      <c r="D837" s="140"/>
      <c r="E837" s="140"/>
      <c r="F837" s="140"/>
      <c r="G837" s="140"/>
      <c r="H837" s="140"/>
      <c r="I837" s="140"/>
      <c r="J837" s="140"/>
      <c r="K837" s="140"/>
      <c r="L837" s="140"/>
      <c r="M837" s="140"/>
      <c r="N837" s="140"/>
      <c r="O837" s="140"/>
      <c r="P837" s="140"/>
      <c r="Q837" s="140"/>
      <c r="R837" s="140"/>
      <c r="S837" s="140"/>
      <c r="T837" s="140"/>
      <c r="U837" s="140"/>
      <c r="V837" s="140"/>
      <c r="W837" s="140"/>
      <c r="X837" s="140"/>
      <c r="Y837" s="140"/>
      <c r="Z837" s="140"/>
      <c r="AA837" s="140"/>
    </row>
    <row r="838" spans="1:27" ht="12.5">
      <c r="A838" s="140"/>
      <c r="B838" s="140"/>
      <c r="C838" s="140"/>
      <c r="D838" s="140"/>
      <c r="E838" s="140"/>
      <c r="F838" s="140"/>
      <c r="G838" s="140"/>
      <c r="H838" s="140"/>
      <c r="I838" s="140"/>
      <c r="J838" s="140"/>
      <c r="K838" s="140"/>
      <c r="L838" s="140"/>
      <c r="M838" s="140"/>
      <c r="N838" s="140"/>
      <c r="O838" s="140"/>
      <c r="P838" s="140"/>
      <c r="Q838" s="140"/>
      <c r="R838" s="140"/>
      <c r="S838" s="140"/>
      <c r="T838" s="140"/>
      <c r="U838" s="140"/>
      <c r="V838" s="140"/>
      <c r="W838" s="140"/>
      <c r="X838" s="140"/>
      <c r="Y838" s="140"/>
      <c r="Z838" s="140"/>
      <c r="AA838" s="140"/>
    </row>
    <row r="839" spans="1:27" ht="12.5">
      <c r="A839" s="140"/>
      <c r="B839" s="140"/>
      <c r="C839" s="140"/>
      <c r="D839" s="140"/>
      <c r="E839" s="140"/>
      <c r="F839" s="140"/>
      <c r="G839" s="140"/>
      <c r="H839" s="140"/>
      <c r="I839" s="140"/>
      <c r="J839" s="140"/>
      <c r="K839" s="140"/>
      <c r="L839" s="140"/>
      <c r="M839" s="140"/>
      <c r="N839" s="140"/>
      <c r="O839" s="140"/>
      <c r="P839" s="140"/>
      <c r="Q839" s="140"/>
      <c r="R839" s="140"/>
      <c r="S839" s="140"/>
      <c r="T839" s="140"/>
      <c r="U839" s="140"/>
      <c r="V839" s="140"/>
      <c r="W839" s="140"/>
      <c r="X839" s="140"/>
      <c r="Y839" s="140"/>
      <c r="Z839" s="140"/>
      <c r="AA839" s="140"/>
    </row>
    <row r="840" spans="1:27" ht="12.5">
      <c r="A840" s="140"/>
      <c r="B840" s="140"/>
      <c r="C840" s="140"/>
      <c r="D840" s="140"/>
      <c r="E840" s="140"/>
      <c r="F840" s="140"/>
      <c r="G840" s="140"/>
      <c r="H840" s="140"/>
      <c r="I840" s="140"/>
      <c r="J840" s="140"/>
      <c r="K840" s="140"/>
      <c r="L840" s="140"/>
      <c r="M840" s="140"/>
      <c r="N840" s="140"/>
      <c r="O840" s="140"/>
      <c r="P840" s="140"/>
      <c r="Q840" s="140"/>
      <c r="R840" s="140"/>
      <c r="S840" s="140"/>
      <c r="T840" s="140"/>
      <c r="U840" s="140"/>
      <c r="V840" s="140"/>
      <c r="W840" s="140"/>
      <c r="X840" s="140"/>
      <c r="Y840" s="140"/>
      <c r="Z840" s="140"/>
      <c r="AA840" s="140"/>
    </row>
    <row r="841" spans="1:27" ht="12.5">
      <c r="A841" s="140"/>
      <c r="B841" s="140"/>
      <c r="C841" s="140"/>
      <c r="D841" s="140"/>
      <c r="E841" s="140"/>
      <c r="F841" s="140"/>
      <c r="G841" s="140"/>
      <c r="H841" s="140"/>
      <c r="I841" s="140"/>
      <c r="J841" s="140"/>
      <c r="K841" s="140"/>
      <c r="L841" s="140"/>
      <c r="M841" s="140"/>
      <c r="N841" s="140"/>
      <c r="O841" s="140"/>
      <c r="P841" s="140"/>
      <c r="Q841" s="140"/>
      <c r="R841" s="140"/>
      <c r="S841" s="140"/>
      <c r="T841" s="140"/>
      <c r="U841" s="140"/>
      <c r="V841" s="140"/>
      <c r="W841" s="140"/>
      <c r="X841" s="140"/>
      <c r="Y841" s="140"/>
      <c r="Z841" s="140"/>
      <c r="AA841" s="140"/>
    </row>
    <row r="842" spans="1:27" ht="12.5">
      <c r="A842" s="140"/>
      <c r="B842" s="140"/>
      <c r="C842" s="140"/>
      <c r="D842" s="140"/>
      <c r="E842" s="140"/>
      <c r="F842" s="140"/>
      <c r="G842" s="140"/>
      <c r="H842" s="140"/>
      <c r="I842" s="140"/>
      <c r="J842" s="140"/>
      <c r="K842" s="140"/>
      <c r="L842" s="140"/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  <c r="Y842" s="140"/>
      <c r="Z842" s="140"/>
      <c r="AA842" s="140"/>
    </row>
    <row r="843" spans="1:27" ht="12.5">
      <c r="A843" s="140"/>
      <c r="B843" s="140"/>
      <c r="C843" s="140"/>
      <c r="D843" s="140"/>
      <c r="E843" s="140"/>
      <c r="F843" s="140"/>
      <c r="G843" s="140"/>
      <c r="H843" s="140"/>
      <c r="I843" s="140"/>
      <c r="J843" s="140"/>
      <c r="K843" s="140"/>
      <c r="L843" s="140"/>
      <c r="M843" s="140"/>
      <c r="N843" s="140"/>
      <c r="O843" s="140"/>
      <c r="P843" s="140"/>
      <c r="Q843" s="140"/>
      <c r="R843" s="140"/>
      <c r="S843" s="140"/>
      <c r="T843" s="140"/>
      <c r="U843" s="140"/>
      <c r="V843" s="140"/>
      <c r="W843" s="140"/>
      <c r="X843" s="140"/>
      <c r="Y843" s="140"/>
      <c r="Z843" s="140"/>
      <c r="AA843" s="140"/>
    </row>
    <row r="844" spans="1:27" ht="12.5">
      <c r="A844" s="140"/>
      <c r="B844" s="140"/>
      <c r="C844" s="140"/>
      <c r="D844" s="140"/>
      <c r="E844" s="140"/>
      <c r="F844" s="140"/>
      <c r="G844" s="140"/>
      <c r="H844" s="140"/>
      <c r="I844" s="140"/>
      <c r="J844" s="140"/>
      <c r="K844" s="140"/>
      <c r="L844" s="140"/>
      <c r="M844" s="140"/>
      <c r="N844" s="140"/>
      <c r="O844" s="140"/>
      <c r="P844" s="140"/>
      <c r="Q844" s="140"/>
      <c r="R844" s="140"/>
      <c r="S844" s="140"/>
      <c r="T844" s="140"/>
      <c r="U844" s="140"/>
      <c r="V844" s="140"/>
      <c r="W844" s="140"/>
      <c r="X844" s="140"/>
      <c r="Y844" s="140"/>
      <c r="Z844" s="140"/>
      <c r="AA844" s="140"/>
    </row>
    <row r="845" spans="1:27" ht="12.5">
      <c r="A845" s="140"/>
      <c r="B845" s="140"/>
      <c r="C845" s="140"/>
      <c r="D845" s="140"/>
      <c r="E845" s="140"/>
      <c r="F845" s="140"/>
      <c r="G845" s="140"/>
      <c r="H845" s="140"/>
      <c r="I845" s="140"/>
      <c r="J845" s="140"/>
      <c r="K845" s="140"/>
      <c r="L845" s="140"/>
      <c r="M845" s="140"/>
      <c r="N845" s="140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  <c r="Y845" s="140"/>
      <c r="Z845" s="140"/>
      <c r="AA845" s="140"/>
    </row>
    <row r="846" spans="1:27" ht="12.5">
      <c r="A846" s="140"/>
      <c r="B846" s="140"/>
      <c r="C846" s="140"/>
      <c r="D846" s="140"/>
      <c r="E846" s="140"/>
      <c r="F846" s="140"/>
      <c r="G846" s="140"/>
      <c r="H846" s="140"/>
      <c r="I846" s="140"/>
      <c r="J846" s="140"/>
      <c r="K846" s="140"/>
      <c r="L846" s="140"/>
      <c r="M846" s="140"/>
      <c r="N846" s="140"/>
      <c r="O846" s="140"/>
      <c r="P846" s="140"/>
      <c r="Q846" s="140"/>
      <c r="R846" s="140"/>
      <c r="S846" s="140"/>
      <c r="T846" s="140"/>
      <c r="U846" s="140"/>
      <c r="V846" s="140"/>
      <c r="W846" s="140"/>
      <c r="X846" s="140"/>
      <c r="Y846" s="140"/>
      <c r="Z846" s="140"/>
      <c r="AA846" s="140"/>
    </row>
    <row r="847" spans="1:27" ht="12.5">
      <c r="A847" s="140"/>
      <c r="B847" s="140"/>
      <c r="C847" s="140"/>
      <c r="D847" s="140"/>
      <c r="E847" s="140"/>
      <c r="F847" s="140"/>
      <c r="G847" s="140"/>
      <c r="H847" s="140"/>
      <c r="I847" s="140"/>
      <c r="J847" s="140"/>
      <c r="K847" s="140"/>
      <c r="L847" s="140"/>
      <c r="M847" s="140"/>
      <c r="N847" s="140"/>
      <c r="O847" s="140"/>
      <c r="P847" s="140"/>
      <c r="Q847" s="140"/>
      <c r="R847" s="140"/>
      <c r="S847" s="140"/>
      <c r="T847" s="140"/>
      <c r="U847" s="140"/>
      <c r="V847" s="140"/>
      <c r="W847" s="140"/>
      <c r="X847" s="140"/>
      <c r="Y847" s="140"/>
      <c r="Z847" s="140"/>
      <c r="AA847" s="140"/>
    </row>
    <row r="848" spans="1:27" ht="12.5">
      <c r="A848" s="140"/>
      <c r="B848" s="140"/>
      <c r="C848" s="140"/>
      <c r="D848" s="140"/>
      <c r="E848" s="140"/>
      <c r="F848" s="140"/>
      <c r="G848" s="140"/>
      <c r="H848" s="140"/>
      <c r="I848" s="140"/>
      <c r="J848" s="140"/>
      <c r="K848" s="140"/>
      <c r="L848" s="140"/>
      <c r="M848" s="140"/>
      <c r="N848" s="140"/>
      <c r="O848" s="140"/>
      <c r="P848" s="140"/>
      <c r="Q848" s="140"/>
      <c r="R848" s="140"/>
      <c r="S848" s="140"/>
      <c r="T848" s="140"/>
      <c r="U848" s="140"/>
      <c r="V848" s="140"/>
      <c r="W848" s="140"/>
      <c r="X848" s="140"/>
      <c r="Y848" s="140"/>
      <c r="Z848" s="140"/>
      <c r="AA848" s="140"/>
    </row>
    <row r="849" spans="1:27" ht="12.5">
      <c r="A849" s="140"/>
      <c r="B849" s="140"/>
      <c r="C849" s="140"/>
      <c r="D849" s="140"/>
      <c r="E849" s="140"/>
      <c r="F849" s="140"/>
      <c r="G849" s="140"/>
      <c r="H849" s="140"/>
      <c r="I849" s="140"/>
      <c r="J849" s="140"/>
      <c r="K849" s="140"/>
      <c r="L849" s="140"/>
      <c r="M849" s="140"/>
      <c r="N849" s="140"/>
      <c r="O849" s="140"/>
      <c r="P849" s="140"/>
      <c r="Q849" s="140"/>
      <c r="R849" s="140"/>
      <c r="S849" s="140"/>
      <c r="T849" s="140"/>
      <c r="U849" s="140"/>
      <c r="V849" s="140"/>
      <c r="W849" s="140"/>
      <c r="X849" s="140"/>
      <c r="Y849" s="140"/>
      <c r="Z849" s="140"/>
      <c r="AA849" s="140"/>
    </row>
    <row r="850" spans="1:27" ht="12.5">
      <c r="A850" s="140"/>
      <c r="B850" s="140"/>
      <c r="C850" s="140"/>
      <c r="D850" s="140"/>
      <c r="E850" s="140"/>
      <c r="F850" s="140"/>
      <c r="G850" s="140"/>
      <c r="H850" s="140"/>
      <c r="I850" s="140"/>
      <c r="J850" s="140"/>
      <c r="K850" s="140"/>
      <c r="L850" s="140"/>
      <c r="M850" s="140"/>
      <c r="N850" s="140"/>
      <c r="O850" s="140"/>
      <c r="P850" s="140"/>
      <c r="Q850" s="140"/>
      <c r="R850" s="140"/>
      <c r="S850" s="140"/>
      <c r="T850" s="140"/>
      <c r="U850" s="140"/>
      <c r="V850" s="140"/>
      <c r="W850" s="140"/>
      <c r="X850" s="140"/>
      <c r="Y850" s="140"/>
      <c r="Z850" s="140"/>
      <c r="AA850" s="140"/>
    </row>
    <row r="851" spans="1:27" ht="12.5">
      <c r="A851" s="140"/>
      <c r="B851" s="140"/>
      <c r="C851" s="140"/>
      <c r="D851" s="140"/>
      <c r="E851" s="140"/>
      <c r="F851" s="140"/>
      <c r="G851" s="140"/>
      <c r="H851" s="140"/>
      <c r="I851" s="140"/>
      <c r="J851" s="140"/>
      <c r="K851" s="140"/>
      <c r="L851" s="140"/>
      <c r="M851" s="140"/>
      <c r="N851" s="140"/>
      <c r="O851" s="140"/>
      <c r="P851" s="140"/>
      <c r="Q851" s="140"/>
      <c r="R851" s="140"/>
      <c r="S851" s="140"/>
      <c r="T851" s="140"/>
      <c r="U851" s="140"/>
      <c r="V851" s="140"/>
      <c r="W851" s="140"/>
      <c r="X851" s="140"/>
      <c r="Y851" s="140"/>
      <c r="Z851" s="140"/>
      <c r="AA851" s="140"/>
    </row>
    <row r="852" spans="1:27" ht="12.5">
      <c r="A852" s="140"/>
      <c r="B852" s="140"/>
      <c r="C852" s="140"/>
      <c r="D852" s="140"/>
      <c r="E852" s="140"/>
      <c r="F852" s="140"/>
      <c r="G852" s="140"/>
      <c r="H852" s="140"/>
      <c r="I852" s="140"/>
      <c r="J852" s="140"/>
      <c r="K852" s="140"/>
      <c r="L852" s="140"/>
      <c r="M852" s="140"/>
      <c r="N852" s="140"/>
      <c r="O852" s="140"/>
      <c r="P852" s="140"/>
      <c r="Q852" s="140"/>
      <c r="R852" s="140"/>
      <c r="S852" s="140"/>
      <c r="T852" s="140"/>
      <c r="U852" s="140"/>
      <c r="V852" s="140"/>
      <c r="W852" s="140"/>
      <c r="X852" s="140"/>
      <c r="Y852" s="140"/>
      <c r="Z852" s="140"/>
      <c r="AA852" s="140"/>
    </row>
    <row r="853" spans="1:27" ht="12.5">
      <c r="A853" s="140"/>
      <c r="B853" s="140"/>
      <c r="C853" s="140"/>
      <c r="D853" s="140"/>
      <c r="E853" s="140"/>
      <c r="F853" s="140"/>
      <c r="G853" s="140"/>
      <c r="H853" s="140"/>
      <c r="I853" s="140"/>
      <c r="J853" s="140"/>
      <c r="K853" s="140"/>
      <c r="L853" s="140"/>
      <c r="M853" s="140"/>
      <c r="N853" s="140"/>
      <c r="O853" s="140"/>
      <c r="P853" s="140"/>
      <c r="Q853" s="140"/>
      <c r="R853" s="140"/>
      <c r="S853" s="140"/>
      <c r="T853" s="140"/>
      <c r="U853" s="140"/>
      <c r="V853" s="140"/>
      <c r="W853" s="140"/>
      <c r="X853" s="140"/>
      <c r="Y853" s="140"/>
      <c r="Z853" s="140"/>
      <c r="AA853" s="140"/>
    </row>
    <row r="854" spans="1:27" ht="12.5">
      <c r="A854" s="140"/>
      <c r="B854" s="140"/>
      <c r="C854" s="140"/>
      <c r="D854" s="140"/>
      <c r="E854" s="140"/>
      <c r="F854" s="140"/>
      <c r="G854" s="140"/>
      <c r="H854" s="140"/>
      <c r="I854" s="140"/>
      <c r="J854" s="140"/>
      <c r="K854" s="140"/>
      <c r="L854" s="140"/>
      <c r="M854" s="140"/>
      <c r="N854" s="140"/>
      <c r="O854" s="140"/>
      <c r="P854" s="140"/>
      <c r="Q854" s="140"/>
      <c r="R854" s="140"/>
      <c r="S854" s="140"/>
      <c r="T854" s="140"/>
      <c r="U854" s="140"/>
      <c r="V854" s="140"/>
      <c r="W854" s="140"/>
      <c r="X854" s="140"/>
      <c r="Y854" s="140"/>
      <c r="Z854" s="140"/>
      <c r="AA854" s="140"/>
    </row>
    <row r="855" spans="1:27" ht="12.5">
      <c r="A855" s="140"/>
      <c r="B855" s="140"/>
      <c r="C855" s="140"/>
      <c r="D855" s="140"/>
      <c r="E855" s="140"/>
      <c r="F855" s="140"/>
      <c r="G855" s="140"/>
      <c r="H855" s="140"/>
      <c r="I855" s="140"/>
      <c r="J855" s="140"/>
      <c r="K855" s="140"/>
      <c r="L855" s="140"/>
      <c r="M855" s="140"/>
      <c r="N855" s="140"/>
      <c r="O855" s="140"/>
      <c r="P855" s="140"/>
      <c r="Q855" s="140"/>
      <c r="R855" s="140"/>
      <c r="S855" s="140"/>
      <c r="T855" s="140"/>
      <c r="U855" s="140"/>
      <c r="V855" s="140"/>
      <c r="W855" s="140"/>
      <c r="X855" s="140"/>
      <c r="Y855" s="140"/>
      <c r="Z855" s="140"/>
      <c r="AA855" s="140"/>
    </row>
    <row r="856" spans="1:27" ht="12.5">
      <c r="A856" s="140"/>
      <c r="B856" s="140"/>
      <c r="C856" s="140"/>
      <c r="D856" s="140"/>
      <c r="E856" s="140"/>
      <c r="F856" s="140"/>
      <c r="G856" s="140"/>
      <c r="H856" s="140"/>
      <c r="I856" s="140"/>
      <c r="J856" s="140"/>
      <c r="K856" s="140"/>
      <c r="L856" s="140"/>
      <c r="M856" s="140"/>
      <c r="N856" s="140"/>
      <c r="O856" s="140"/>
      <c r="P856" s="140"/>
      <c r="Q856" s="140"/>
      <c r="R856" s="140"/>
      <c r="S856" s="140"/>
      <c r="T856" s="140"/>
      <c r="U856" s="140"/>
      <c r="V856" s="140"/>
      <c r="W856" s="140"/>
      <c r="X856" s="140"/>
      <c r="Y856" s="140"/>
      <c r="Z856" s="140"/>
      <c r="AA856" s="140"/>
    </row>
    <row r="857" spans="1:27" ht="12.5">
      <c r="A857" s="140"/>
      <c r="B857" s="140"/>
      <c r="C857" s="140"/>
      <c r="D857" s="140"/>
      <c r="E857" s="140"/>
      <c r="F857" s="140"/>
      <c r="G857" s="140"/>
      <c r="H857" s="140"/>
      <c r="I857" s="140"/>
      <c r="J857" s="140"/>
      <c r="K857" s="140"/>
      <c r="L857" s="140"/>
      <c r="M857" s="140"/>
      <c r="N857" s="140"/>
      <c r="O857" s="140"/>
      <c r="P857" s="140"/>
      <c r="Q857" s="140"/>
      <c r="R857" s="140"/>
      <c r="S857" s="140"/>
      <c r="T857" s="140"/>
      <c r="U857" s="140"/>
      <c r="V857" s="140"/>
      <c r="W857" s="140"/>
      <c r="X857" s="140"/>
      <c r="Y857" s="140"/>
      <c r="Z857" s="140"/>
      <c r="AA857" s="140"/>
    </row>
    <row r="858" spans="1:27" ht="12.5">
      <c r="A858" s="140"/>
      <c r="B858" s="140"/>
      <c r="C858" s="140"/>
      <c r="D858" s="140"/>
      <c r="E858" s="140"/>
      <c r="F858" s="140"/>
      <c r="G858" s="140"/>
      <c r="H858" s="140"/>
      <c r="I858" s="140"/>
      <c r="J858" s="140"/>
      <c r="K858" s="140"/>
      <c r="L858" s="140"/>
      <c r="M858" s="140"/>
      <c r="N858" s="140"/>
      <c r="O858" s="140"/>
      <c r="P858" s="140"/>
      <c r="Q858" s="140"/>
      <c r="R858" s="140"/>
      <c r="S858" s="140"/>
      <c r="T858" s="140"/>
      <c r="U858" s="140"/>
      <c r="V858" s="140"/>
      <c r="W858" s="140"/>
      <c r="X858" s="140"/>
      <c r="Y858" s="140"/>
      <c r="Z858" s="140"/>
      <c r="AA858" s="140"/>
    </row>
    <row r="859" spans="1:27" ht="12.5">
      <c r="A859" s="140"/>
      <c r="B859" s="140"/>
      <c r="C859" s="140"/>
      <c r="D859" s="140"/>
      <c r="E859" s="140"/>
      <c r="F859" s="140"/>
      <c r="G859" s="140"/>
      <c r="H859" s="140"/>
      <c r="I859" s="140"/>
      <c r="J859" s="140"/>
      <c r="K859" s="140"/>
      <c r="L859" s="140"/>
      <c r="M859" s="140"/>
      <c r="N859" s="140"/>
      <c r="O859" s="140"/>
      <c r="P859" s="140"/>
      <c r="Q859" s="140"/>
      <c r="R859" s="140"/>
      <c r="S859" s="140"/>
      <c r="T859" s="140"/>
      <c r="U859" s="140"/>
      <c r="V859" s="140"/>
      <c r="W859" s="140"/>
      <c r="X859" s="140"/>
      <c r="Y859" s="140"/>
      <c r="Z859" s="140"/>
      <c r="AA859" s="140"/>
    </row>
    <row r="860" spans="1:27" ht="12.5">
      <c r="A860" s="140"/>
      <c r="B860" s="140"/>
      <c r="C860" s="140"/>
      <c r="D860" s="140"/>
      <c r="E860" s="140"/>
      <c r="F860" s="140"/>
      <c r="G860" s="140"/>
      <c r="H860" s="140"/>
      <c r="I860" s="140"/>
      <c r="J860" s="140"/>
      <c r="K860" s="140"/>
      <c r="L860" s="140"/>
      <c r="M860" s="140"/>
      <c r="N860" s="140"/>
      <c r="O860" s="140"/>
      <c r="P860" s="140"/>
      <c r="Q860" s="140"/>
      <c r="R860" s="140"/>
      <c r="S860" s="140"/>
      <c r="T860" s="140"/>
      <c r="U860" s="140"/>
      <c r="V860" s="140"/>
      <c r="W860" s="140"/>
      <c r="X860" s="140"/>
      <c r="Y860" s="140"/>
      <c r="Z860" s="140"/>
      <c r="AA860" s="140"/>
    </row>
    <row r="861" spans="1:27" ht="12.5">
      <c r="A861" s="140"/>
      <c r="B861" s="140"/>
      <c r="C861" s="140"/>
      <c r="D861" s="140"/>
      <c r="E861" s="140"/>
      <c r="F861" s="140"/>
      <c r="G861" s="140"/>
      <c r="H861" s="140"/>
      <c r="I861" s="140"/>
      <c r="J861" s="140"/>
      <c r="K861" s="140"/>
      <c r="L861" s="140"/>
      <c r="M861" s="140"/>
      <c r="N861" s="140"/>
      <c r="O861" s="140"/>
      <c r="P861" s="140"/>
      <c r="Q861" s="140"/>
      <c r="R861" s="140"/>
      <c r="S861" s="140"/>
      <c r="T861" s="140"/>
      <c r="U861" s="140"/>
      <c r="V861" s="140"/>
      <c r="W861" s="140"/>
      <c r="X861" s="140"/>
      <c r="Y861" s="140"/>
      <c r="Z861" s="140"/>
      <c r="AA861" s="140"/>
    </row>
    <row r="862" spans="1:27" ht="12.5">
      <c r="A862" s="140"/>
      <c r="B862" s="140"/>
      <c r="C862" s="140"/>
      <c r="D862" s="140"/>
      <c r="E862" s="140"/>
      <c r="F862" s="140"/>
      <c r="G862" s="140"/>
      <c r="H862" s="140"/>
      <c r="I862" s="140"/>
      <c r="J862" s="140"/>
      <c r="K862" s="140"/>
      <c r="L862" s="140"/>
      <c r="M862" s="140"/>
      <c r="N862" s="140"/>
      <c r="O862" s="140"/>
      <c r="P862" s="140"/>
      <c r="Q862" s="140"/>
      <c r="R862" s="140"/>
      <c r="S862" s="140"/>
      <c r="T862" s="140"/>
      <c r="U862" s="140"/>
      <c r="V862" s="140"/>
      <c r="W862" s="140"/>
      <c r="X862" s="140"/>
      <c r="Y862" s="140"/>
      <c r="Z862" s="140"/>
      <c r="AA862" s="140"/>
    </row>
    <row r="863" spans="1:27" ht="12.5">
      <c r="A863" s="140"/>
      <c r="B863" s="140"/>
      <c r="C863" s="140"/>
      <c r="D863" s="140"/>
      <c r="E863" s="140"/>
      <c r="F863" s="140"/>
      <c r="G863" s="140"/>
      <c r="H863" s="140"/>
      <c r="I863" s="140"/>
      <c r="J863" s="140"/>
      <c r="K863" s="140"/>
      <c r="L863" s="140"/>
      <c r="M863" s="140"/>
      <c r="N863" s="140"/>
      <c r="O863" s="140"/>
      <c r="P863" s="140"/>
      <c r="Q863" s="140"/>
      <c r="R863" s="140"/>
      <c r="S863" s="140"/>
      <c r="T863" s="140"/>
      <c r="U863" s="140"/>
      <c r="V863" s="140"/>
      <c r="W863" s="140"/>
      <c r="X863" s="140"/>
      <c r="Y863" s="140"/>
      <c r="Z863" s="140"/>
      <c r="AA863" s="140"/>
    </row>
    <row r="864" spans="1:27" ht="12.5">
      <c r="A864" s="140"/>
      <c r="B864" s="140"/>
      <c r="C864" s="140"/>
      <c r="D864" s="140"/>
      <c r="E864" s="140"/>
      <c r="F864" s="140"/>
      <c r="G864" s="140"/>
      <c r="H864" s="140"/>
      <c r="I864" s="140"/>
      <c r="J864" s="140"/>
      <c r="K864" s="140"/>
      <c r="L864" s="140"/>
      <c r="M864" s="140"/>
      <c r="N864" s="140"/>
      <c r="O864" s="140"/>
      <c r="P864" s="140"/>
      <c r="Q864" s="140"/>
      <c r="R864" s="140"/>
      <c r="S864" s="140"/>
      <c r="T864" s="140"/>
      <c r="U864" s="140"/>
      <c r="V864" s="140"/>
      <c r="W864" s="140"/>
      <c r="X864" s="140"/>
      <c r="Y864" s="140"/>
      <c r="Z864" s="140"/>
      <c r="AA864" s="140"/>
    </row>
    <row r="865" spans="1:27" ht="12.5">
      <c r="A865" s="140"/>
      <c r="B865" s="140"/>
      <c r="C865" s="140"/>
      <c r="D865" s="140"/>
      <c r="E865" s="140"/>
      <c r="F865" s="140"/>
      <c r="G865" s="140"/>
      <c r="H865" s="140"/>
      <c r="I865" s="140"/>
      <c r="J865" s="140"/>
      <c r="K865" s="140"/>
      <c r="L865" s="140"/>
      <c r="M865" s="140"/>
      <c r="N865" s="140"/>
      <c r="O865" s="140"/>
      <c r="P865" s="140"/>
      <c r="Q865" s="140"/>
      <c r="R865" s="140"/>
      <c r="S865" s="140"/>
      <c r="T865" s="140"/>
      <c r="U865" s="140"/>
      <c r="V865" s="140"/>
      <c r="W865" s="140"/>
      <c r="X865" s="140"/>
      <c r="Y865" s="140"/>
      <c r="Z865" s="140"/>
      <c r="AA865" s="140"/>
    </row>
    <row r="866" spans="1:27" ht="12.5">
      <c r="A866" s="140"/>
      <c r="B866" s="140"/>
      <c r="C866" s="140"/>
      <c r="D866" s="140"/>
      <c r="E866" s="140"/>
      <c r="F866" s="140"/>
      <c r="G866" s="140"/>
      <c r="H866" s="140"/>
      <c r="I866" s="140"/>
      <c r="J866" s="140"/>
      <c r="K866" s="140"/>
      <c r="L866" s="140"/>
      <c r="M866" s="140"/>
      <c r="N866" s="140"/>
      <c r="O866" s="140"/>
      <c r="P866" s="140"/>
      <c r="Q866" s="140"/>
      <c r="R866" s="140"/>
      <c r="S866" s="140"/>
      <c r="T866" s="140"/>
      <c r="U866" s="140"/>
      <c r="V866" s="140"/>
      <c r="W866" s="140"/>
      <c r="X866" s="140"/>
      <c r="Y866" s="140"/>
      <c r="Z866" s="140"/>
      <c r="AA866" s="140"/>
    </row>
    <row r="867" spans="1:27" ht="12.5">
      <c r="A867" s="140"/>
      <c r="B867" s="140"/>
      <c r="C867" s="140"/>
      <c r="D867" s="140"/>
      <c r="E867" s="140"/>
      <c r="F867" s="140"/>
      <c r="G867" s="140"/>
      <c r="H867" s="140"/>
      <c r="I867" s="140"/>
      <c r="J867" s="140"/>
      <c r="K867" s="140"/>
      <c r="L867" s="140"/>
      <c r="M867" s="140"/>
      <c r="N867" s="140"/>
      <c r="O867" s="140"/>
      <c r="P867" s="140"/>
      <c r="Q867" s="140"/>
      <c r="R867" s="140"/>
      <c r="S867" s="140"/>
      <c r="T867" s="140"/>
      <c r="U867" s="140"/>
      <c r="V867" s="140"/>
      <c r="W867" s="140"/>
      <c r="X867" s="140"/>
      <c r="Y867" s="140"/>
      <c r="Z867" s="140"/>
      <c r="AA867" s="140"/>
    </row>
    <row r="868" spans="1:27" ht="12.5">
      <c r="A868" s="140"/>
      <c r="B868" s="140"/>
      <c r="C868" s="140"/>
      <c r="D868" s="140"/>
      <c r="E868" s="140"/>
      <c r="F868" s="140"/>
      <c r="G868" s="140"/>
      <c r="H868" s="140"/>
      <c r="I868" s="140"/>
      <c r="J868" s="140"/>
      <c r="K868" s="140"/>
      <c r="L868" s="140"/>
      <c r="M868" s="140"/>
      <c r="N868" s="140"/>
      <c r="O868" s="140"/>
      <c r="P868" s="140"/>
      <c r="Q868" s="140"/>
      <c r="R868" s="140"/>
      <c r="S868" s="140"/>
      <c r="T868" s="140"/>
      <c r="U868" s="140"/>
      <c r="V868" s="140"/>
      <c r="W868" s="140"/>
      <c r="X868" s="140"/>
      <c r="Y868" s="140"/>
      <c r="Z868" s="140"/>
      <c r="AA868" s="140"/>
    </row>
    <row r="869" spans="1:27" ht="12.5">
      <c r="A869" s="140"/>
      <c r="B869" s="140"/>
      <c r="C869" s="140"/>
      <c r="D869" s="140"/>
      <c r="E869" s="140"/>
      <c r="F869" s="140"/>
      <c r="G869" s="140"/>
      <c r="H869" s="140"/>
      <c r="I869" s="140"/>
      <c r="J869" s="140"/>
      <c r="K869" s="140"/>
      <c r="L869" s="140"/>
      <c r="M869" s="140"/>
      <c r="N869" s="140"/>
      <c r="O869" s="140"/>
      <c r="P869" s="140"/>
      <c r="Q869" s="140"/>
      <c r="R869" s="140"/>
      <c r="S869" s="140"/>
      <c r="T869" s="140"/>
      <c r="U869" s="140"/>
      <c r="V869" s="140"/>
      <c r="W869" s="140"/>
      <c r="X869" s="140"/>
      <c r="Y869" s="140"/>
      <c r="Z869" s="140"/>
      <c r="AA869" s="140"/>
    </row>
    <row r="870" spans="1:27" ht="12.5">
      <c r="A870" s="140"/>
      <c r="B870" s="140"/>
      <c r="C870" s="140"/>
      <c r="D870" s="140"/>
      <c r="E870" s="140"/>
      <c r="F870" s="140"/>
      <c r="G870" s="140"/>
      <c r="H870" s="140"/>
      <c r="I870" s="140"/>
      <c r="J870" s="140"/>
      <c r="K870" s="140"/>
      <c r="L870" s="140"/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  <c r="Y870" s="140"/>
      <c r="Z870" s="140"/>
      <c r="AA870" s="140"/>
    </row>
    <row r="871" spans="1:27" ht="12.5">
      <c r="A871" s="140"/>
      <c r="B871" s="140"/>
      <c r="C871" s="140"/>
      <c r="D871" s="140"/>
      <c r="E871" s="140"/>
      <c r="F871" s="140"/>
      <c r="G871" s="140"/>
      <c r="H871" s="140"/>
      <c r="I871" s="140"/>
      <c r="J871" s="140"/>
      <c r="K871" s="140"/>
      <c r="L871" s="140"/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  <c r="Y871" s="140"/>
      <c r="Z871" s="140"/>
      <c r="AA871" s="140"/>
    </row>
    <row r="872" spans="1:27" ht="12.5">
      <c r="A872" s="140"/>
      <c r="B872" s="140"/>
      <c r="C872" s="140"/>
      <c r="D872" s="140"/>
      <c r="E872" s="140"/>
      <c r="F872" s="140"/>
      <c r="G872" s="140"/>
      <c r="H872" s="140"/>
      <c r="I872" s="140"/>
      <c r="J872" s="140"/>
      <c r="K872" s="140"/>
      <c r="L872" s="140"/>
      <c r="M872" s="140"/>
      <c r="N872" s="140"/>
      <c r="O872" s="140"/>
      <c r="P872" s="140"/>
      <c r="Q872" s="140"/>
      <c r="R872" s="140"/>
      <c r="S872" s="140"/>
      <c r="T872" s="140"/>
      <c r="U872" s="140"/>
      <c r="V872" s="140"/>
      <c r="W872" s="140"/>
      <c r="X872" s="140"/>
      <c r="Y872" s="140"/>
      <c r="Z872" s="140"/>
      <c r="AA872" s="140"/>
    </row>
    <row r="873" spans="1:27" ht="12.5">
      <c r="A873" s="140"/>
      <c r="B873" s="140"/>
      <c r="C873" s="140"/>
      <c r="D873" s="140"/>
      <c r="E873" s="140"/>
      <c r="F873" s="140"/>
      <c r="G873" s="140"/>
      <c r="H873" s="140"/>
      <c r="I873" s="140"/>
      <c r="J873" s="140"/>
      <c r="K873" s="140"/>
      <c r="L873" s="140"/>
      <c r="M873" s="140"/>
      <c r="N873" s="140"/>
      <c r="O873" s="140"/>
      <c r="P873" s="140"/>
      <c r="Q873" s="140"/>
      <c r="R873" s="140"/>
      <c r="S873" s="140"/>
      <c r="T873" s="140"/>
      <c r="U873" s="140"/>
      <c r="V873" s="140"/>
      <c r="W873" s="140"/>
      <c r="X873" s="140"/>
      <c r="Y873" s="140"/>
      <c r="Z873" s="140"/>
      <c r="AA873" s="140"/>
    </row>
    <row r="874" spans="1:27" ht="12.5">
      <c r="A874" s="140"/>
      <c r="B874" s="140"/>
      <c r="C874" s="140"/>
      <c r="D874" s="140"/>
      <c r="E874" s="140"/>
      <c r="F874" s="140"/>
      <c r="G874" s="140"/>
      <c r="H874" s="140"/>
      <c r="I874" s="140"/>
      <c r="J874" s="140"/>
      <c r="K874" s="140"/>
      <c r="L874" s="140"/>
      <c r="M874" s="140"/>
      <c r="N874" s="140"/>
      <c r="O874" s="140"/>
      <c r="P874" s="140"/>
      <c r="Q874" s="140"/>
      <c r="R874" s="140"/>
      <c r="S874" s="140"/>
      <c r="T874" s="140"/>
      <c r="U874" s="140"/>
      <c r="V874" s="140"/>
      <c r="W874" s="140"/>
      <c r="X874" s="140"/>
      <c r="Y874" s="140"/>
      <c r="Z874" s="140"/>
      <c r="AA874" s="140"/>
    </row>
    <row r="875" spans="1:27" ht="12.5">
      <c r="A875" s="140"/>
      <c r="B875" s="140"/>
      <c r="C875" s="140"/>
      <c r="D875" s="140"/>
      <c r="E875" s="140"/>
      <c r="F875" s="140"/>
      <c r="G875" s="140"/>
      <c r="H875" s="140"/>
      <c r="I875" s="140"/>
      <c r="J875" s="140"/>
      <c r="K875" s="140"/>
      <c r="L875" s="140"/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  <c r="Y875" s="140"/>
      <c r="Z875" s="140"/>
      <c r="AA875" s="140"/>
    </row>
    <row r="876" spans="1:27" ht="12.5">
      <c r="A876" s="140"/>
      <c r="B876" s="140"/>
      <c r="C876" s="140"/>
      <c r="D876" s="140"/>
      <c r="E876" s="140"/>
      <c r="F876" s="140"/>
      <c r="G876" s="140"/>
      <c r="H876" s="140"/>
      <c r="I876" s="140"/>
      <c r="J876" s="140"/>
      <c r="K876" s="140"/>
      <c r="L876" s="140"/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  <c r="Y876" s="140"/>
      <c r="Z876" s="140"/>
      <c r="AA876" s="140"/>
    </row>
    <row r="877" spans="1:27" ht="12.5">
      <c r="A877" s="140"/>
      <c r="B877" s="140"/>
      <c r="C877" s="140"/>
      <c r="D877" s="140"/>
      <c r="E877" s="140"/>
      <c r="F877" s="140"/>
      <c r="G877" s="140"/>
      <c r="H877" s="140"/>
      <c r="I877" s="140"/>
      <c r="J877" s="140"/>
      <c r="K877" s="140"/>
      <c r="L877" s="140"/>
      <c r="M877" s="140"/>
      <c r="N877" s="140"/>
      <c r="O877" s="140"/>
      <c r="P877" s="140"/>
      <c r="Q877" s="140"/>
      <c r="R877" s="140"/>
      <c r="S877" s="140"/>
      <c r="T877" s="140"/>
      <c r="U877" s="140"/>
      <c r="V877" s="140"/>
      <c r="W877" s="140"/>
      <c r="X877" s="140"/>
      <c r="Y877" s="140"/>
      <c r="Z877" s="140"/>
      <c r="AA877" s="140"/>
    </row>
    <row r="878" spans="1:27" ht="12.5">
      <c r="A878" s="140"/>
      <c r="B878" s="140"/>
      <c r="C878" s="140"/>
      <c r="D878" s="140"/>
      <c r="E878" s="140"/>
      <c r="F878" s="140"/>
      <c r="G878" s="140"/>
      <c r="H878" s="140"/>
      <c r="I878" s="140"/>
      <c r="J878" s="140"/>
      <c r="K878" s="140"/>
      <c r="L878" s="140"/>
      <c r="M878" s="140"/>
      <c r="N878" s="140"/>
      <c r="O878" s="140"/>
      <c r="P878" s="140"/>
      <c r="Q878" s="140"/>
      <c r="R878" s="140"/>
      <c r="S878" s="140"/>
      <c r="T878" s="140"/>
      <c r="U878" s="140"/>
      <c r="V878" s="140"/>
      <c r="W878" s="140"/>
      <c r="X878" s="140"/>
      <c r="Y878" s="140"/>
      <c r="Z878" s="140"/>
      <c r="AA878" s="140"/>
    </row>
    <row r="879" spans="1:27" ht="12.5">
      <c r="A879" s="140"/>
      <c r="B879" s="140"/>
      <c r="C879" s="140"/>
      <c r="D879" s="140"/>
      <c r="E879" s="140"/>
      <c r="F879" s="140"/>
      <c r="G879" s="140"/>
      <c r="H879" s="140"/>
      <c r="I879" s="140"/>
      <c r="J879" s="140"/>
      <c r="K879" s="140"/>
      <c r="L879" s="140"/>
      <c r="M879" s="140"/>
      <c r="N879" s="140"/>
      <c r="O879" s="140"/>
      <c r="P879" s="140"/>
      <c r="Q879" s="140"/>
      <c r="R879" s="140"/>
      <c r="S879" s="140"/>
      <c r="T879" s="140"/>
      <c r="U879" s="140"/>
      <c r="V879" s="140"/>
      <c r="W879" s="140"/>
      <c r="X879" s="140"/>
      <c r="Y879" s="140"/>
      <c r="Z879" s="140"/>
      <c r="AA879" s="140"/>
    </row>
    <row r="880" spans="1:27" ht="12.5">
      <c r="A880" s="140"/>
      <c r="B880" s="140"/>
      <c r="C880" s="140"/>
      <c r="D880" s="140"/>
      <c r="E880" s="140"/>
      <c r="F880" s="140"/>
      <c r="G880" s="140"/>
      <c r="H880" s="140"/>
      <c r="I880" s="140"/>
      <c r="J880" s="140"/>
      <c r="K880" s="140"/>
      <c r="L880" s="140"/>
      <c r="M880" s="140"/>
      <c r="N880" s="140"/>
      <c r="O880" s="140"/>
      <c r="P880" s="140"/>
      <c r="Q880" s="140"/>
      <c r="R880" s="140"/>
      <c r="S880" s="140"/>
      <c r="T880" s="140"/>
      <c r="U880" s="140"/>
      <c r="V880" s="140"/>
      <c r="W880" s="140"/>
      <c r="X880" s="140"/>
      <c r="Y880" s="140"/>
      <c r="Z880" s="140"/>
      <c r="AA880" s="140"/>
    </row>
    <row r="881" spans="1:27" ht="12.5">
      <c r="A881" s="140"/>
      <c r="B881" s="140"/>
      <c r="C881" s="140"/>
      <c r="D881" s="140"/>
      <c r="E881" s="140"/>
      <c r="F881" s="140"/>
      <c r="G881" s="140"/>
      <c r="H881" s="140"/>
      <c r="I881" s="140"/>
      <c r="J881" s="140"/>
      <c r="K881" s="140"/>
      <c r="L881" s="140"/>
      <c r="M881" s="140"/>
      <c r="N881" s="140"/>
      <c r="O881" s="140"/>
      <c r="P881" s="140"/>
      <c r="Q881" s="140"/>
      <c r="R881" s="140"/>
      <c r="S881" s="140"/>
      <c r="T881" s="140"/>
      <c r="U881" s="140"/>
      <c r="V881" s="140"/>
      <c r="W881" s="140"/>
      <c r="X881" s="140"/>
      <c r="Y881" s="140"/>
      <c r="Z881" s="140"/>
      <c r="AA881" s="140"/>
    </row>
    <row r="882" spans="1:27" ht="12.5">
      <c r="A882" s="140"/>
      <c r="B882" s="140"/>
      <c r="C882" s="140"/>
      <c r="D882" s="140"/>
      <c r="E882" s="140"/>
      <c r="F882" s="140"/>
      <c r="G882" s="140"/>
      <c r="H882" s="140"/>
      <c r="I882" s="140"/>
      <c r="J882" s="140"/>
      <c r="K882" s="140"/>
      <c r="L882" s="140"/>
      <c r="M882" s="140"/>
      <c r="N882" s="140"/>
      <c r="O882" s="140"/>
      <c r="P882" s="140"/>
      <c r="Q882" s="140"/>
      <c r="R882" s="140"/>
      <c r="S882" s="140"/>
      <c r="T882" s="140"/>
      <c r="U882" s="140"/>
      <c r="V882" s="140"/>
      <c r="W882" s="140"/>
      <c r="X882" s="140"/>
      <c r="Y882" s="140"/>
      <c r="Z882" s="140"/>
      <c r="AA882" s="140"/>
    </row>
    <row r="883" spans="1:27" ht="12.5">
      <c r="A883" s="140"/>
      <c r="B883" s="140"/>
      <c r="C883" s="140"/>
      <c r="D883" s="140"/>
      <c r="E883" s="140"/>
      <c r="F883" s="140"/>
      <c r="G883" s="140"/>
      <c r="H883" s="140"/>
      <c r="I883" s="140"/>
      <c r="J883" s="140"/>
      <c r="K883" s="140"/>
      <c r="L883" s="140"/>
      <c r="M883" s="140"/>
      <c r="N883" s="140"/>
      <c r="O883" s="140"/>
      <c r="P883" s="140"/>
      <c r="Q883" s="140"/>
      <c r="R883" s="140"/>
      <c r="S883" s="140"/>
      <c r="T883" s="140"/>
      <c r="U883" s="140"/>
      <c r="V883" s="140"/>
      <c r="W883" s="140"/>
      <c r="X883" s="140"/>
      <c r="Y883" s="140"/>
      <c r="Z883" s="140"/>
      <c r="AA883" s="140"/>
    </row>
    <row r="884" spans="1:27" ht="12.5">
      <c r="A884" s="140"/>
      <c r="B884" s="140"/>
      <c r="C884" s="140"/>
      <c r="D884" s="140"/>
      <c r="E884" s="140"/>
      <c r="F884" s="140"/>
      <c r="G884" s="140"/>
      <c r="H884" s="140"/>
      <c r="I884" s="140"/>
      <c r="J884" s="140"/>
      <c r="K884" s="140"/>
      <c r="L884" s="140"/>
      <c r="M884" s="140"/>
      <c r="N884" s="140"/>
      <c r="O884" s="140"/>
      <c r="P884" s="140"/>
      <c r="Q884" s="140"/>
      <c r="R884" s="140"/>
      <c r="S884" s="140"/>
      <c r="T884" s="140"/>
      <c r="U884" s="140"/>
      <c r="V884" s="140"/>
      <c r="W884" s="140"/>
      <c r="X884" s="140"/>
      <c r="Y884" s="140"/>
      <c r="Z884" s="140"/>
      <c r="AA884" s="140"/>
    </row>
    <row r="885" spans="1:27" ht="12.5">
      <c r="A885" s="140"/>
      <c r="B885" s="140"/>
      <c r="C885" s="140"/>
      <c r="D885" s="140"/>
      <c r="E885" s="140"/>
      <c r="F885" s="140"/>
      <c r="G885" s="140"/>
      <c r="H885" s="140"/>
      <c r="I885" s="140"/>
      <c r="J885" s="140"/>
      <c r="K885" s="140"/>
      <c r="L885" s="140"/>
      <c r="M885" s="140"/>
      <c r="N885" s="140"/>
      <c r="O885" s="140"/>
      <c r="P885" s="140"/>
      <c r="Q885" s="140"/>
      <c r="R885" s="140"/>
      <c r="S885" s="140"/>
      <c r="T885" s="140"/>
      <c r="U885" s="140"/>
      <c r="V885" s="140"/>
      <c r="W885" s="140"/>
      <c r="X885" s="140"/>
      <c r="Y885" s="140"/>
      <c r="Z885" s="140"/>
      <c r="AA885" s="140"/>
    </row>
    <row r="886" spans="1:27" ht="12.5">
      <c r="A886" s="140"/>
      <c r="B886" s="140"/>
      <c r="C886" s="140"/>
      <c r="D886" s="140"/>
      <c r="E886" s="140"/>
      <c r="F886" s="140"/>
      <c r="G886" s="140"/>
      <c r="H886" s="140"/>
      <c r="I886" s="140"/>
      <c r="J886" s="140"/>
      <c r="K886" s="140"/>
      <c r="L886" s="140"/>
      <c r="M886" s="140"/>
      <c r="N886" s="140"/>
      <c r="O886" s="140"/>
      <c r="P886" s="140"/>
      <c r="Q886" s="140"/>
      <c r="R886" s="140"/>
      <c r="S886" s="140"/>
      <c r="T886" s="140"/>
      <c r="U886" s="140"/>
      <c r="V886" s="140"/>
      <c r="W886" s="140"/>
      <c r="X886" s="140"/>
      <c r="Y886" s="140"/>
      <c r="Z886" s="140"/>
      <c r="AA886" s="140"/>
    </row>
    <row r="887" spans="1:27" ht="12.5">
      <c r="A887" s="140"/>
      <c r="B887" s="140"/>
      <c r="C887" s="140"/>
      <c r="D887" s="140"/>
      <c r="E887" s="140"/>
      <c r="F887" s="140"/>
      <c r="G887" s="140"/>
      <c r="H887" s="140"/>
      <c r="I887" s="140"/>
      <c r="J887" s="140"/>
      <c r="K887" s="140"/>
      <c r="L887" s="140"/>
      <c r="M887" s="140"/>
      <c r="N887" s="140"/>
      <c r="O887" s="140"/>
      <c r="P887" s="140"/>
      <c r="Q887" s="140"/>
      <c r="R887" s="140"/>
      <c r="S887" s="140"/>
      <c r="T887" s="140"/>
      <c r="U887" s="140"/>
      <c r="V887" s="140"/>
      <c r="W887" s="140"/>
      <c r="X887" s="140"/>
      <c r="Y887" s="140"/>
      <c r="Z887" s="140"/>
      <c r="AA887" s="140"/>
    </row>
    <row r="888" spans="1:27" ht="12.5">
      <c r="A888" s="140"/>
      <c r="B888" s="140"/>
      <c r="C888" s="140"/>
      <c r="D888" s="140"/>
      <c r="E888" s="140"/>
      <c r="F888" s="140"/>
      <c r="G888" s="140"/>
      <c r="H888" s="140"/>
      <c r="I888" s="140"/>
      <c r="J888" s="140"/>
      <c r="K888" s="140"/>
      <c r="L888" s="140"/>
      <c r="M888" s="140"/>
      <c r="N888" s="140"/>
      <c r="O888" s="140"/>
      <c r="P888" s="140"/>
      <c r="Q888" s="140"/>
      <c r="R888" s="140"/>
      <c r="S888" s="140"/>
      <c r="T888" s="140"/>
      <c r="U888" s="140"/>
      <c r="V888" s="140"/>
      <c r="W888" s="140"/>
      <c r="X888" s="140"/>
      <c r="Y888" s="140"/>
      <c r="Z888" s="140"/>
      <c r="AA888" s="140"/>
    </row>
    <row r="889" spans="1:27" ht="12.5">
      <c r="A889" s="140"/>
      <c r="B889" s="140"/>
      <c r="C889" s="140"/>
      <c r="D889" s="140"/>
      <c r="E889" s="140"/>
      <c r="F889" s="140"/>
      <c r="G889" s="140"/>
      <c r="H889" s="140"/>
      <c r="I889" s="140"/>
      <c r="J889" s="140"/>
      <c r="K889" s="140"/>
      <c r="L889" s="140"/>
      <c r="M889" s="140"/>
      <c r="N889" s="140"/>
      <c r="O889" s="140"/>
      <c r="P889" s="140"/>
      <c r="Q889" s="140"/>
      <c r="R889" s="140"/>
      <c r="S889" s="140"/>
      <c r="T889" s="140"/>
      <c r="U889" s="140"/>
      <c r="V889" s="140"/>
      <c r="W889" s="140"/>
      <c r="X889" s="140"/>
      <c r="Y889" s="140"/>
      <c r="Z889" s="140"/>
      <c r="AA889" s="140"/>
    </row>
    <row r="890" spans="1:27" ht="12.5">
      <c r="A890" s="140"/>
      <c r="B890" s="140"/>
      <c r="C890" s="140"/>
      <c r="D890" s="140"/>
      <c r="E890" s="140"/>
      <c r="F890" s="140"/>
      <c r="G890" s="140"/>
      <c r="H890" s="140"/>
      <c r="I890" s="140"/>
      <c r="J890" s="140"/>
      <c r="K890" s="140"/>
      <c r="L890" s="140"/>
      <c r="M890" s="140"/>
      <c r="N890" s="140"/>
      <c r="O890" s="140"/>
      <c r="P890" s="140"/>
      <c r="Q890" s="140"/>
      <c r="R890" s="140"/>
      <c r="S890" s="140"/>
      <c r="T890" s="140"/>
      <c r="U890" s="140"/>
      <c r="V890" s="140"/>
      <c r="W890" s="140"/>
      <c r="X890" s="140"/>
      <c r="Y890" s="140"/>
      <c r="Z890" s="140"/>
      <c r="AA890" s="140"/>
    </row>
    <row r="891" spans="1:27" ht="12.5">
      <c r="A891" s="140"/>
      <c r="B891" s="140"/>
      <c r="C891" s="140"/>
      <c r="D891" s="140"/>
      <c r="E891" s="140"/>
      <c r="F891" s="140"/>
      <c r="G891" s="140"/>
      <c r="H891" s="140"/>
      <c r="I891" s="140"/>
      <c r="J891" s="140"/>
      <c r="K891" s="140"/>
      <c r="L891" s="140"/>
      <c r="M891" s="140"/>
      <c r="N891" s="140"/>
      <c r="O891" s="140"/>
      <c r="P891" s="140"/>
      <c r="Q891" s="140"/>
      <c r="R891" s="140"/>
      <c r="S891" s="140"/>
      <c r="T891" s="140"/>
      <c r="U891" s="140"/>
      <c r="V891" s="140"/>
      <c r="W891" s="140"/>
      <c r="X891" s="140"/>
      <c r="Y891" s="140"/>
      <c r="Z891" s="140"/>
      <c r="AA891" s="140"/>
    </row>
    <row r="892" spans="1:27" ht="12.5">
      <c r="A892" s="140"/>
      <c r="B892" s="140"/>
      <c r="C892" s="140"/>
      <c r="D892" s="140"/>
      <c r="E892" s="140"/>
      <c r="F892" s="140"/>
      <c r="G892" s="140"/>
      <c r="H892" s="140"/>
      <c r="I892" s="140"/>
      <c r="J892" s="140"/>
      <c r="K892" s="140"/>
      <c r="L892" s="140"/>
      <c r="M892" s="140"/>
      <c r="N892" s="140"/>
      <c r="O892" s="140"/>
      <c r="P892" s="140"/>
      <c r="Q892" s="140"/>
      <c r="R892" s="140"/>
      <c r="S892" s="140"/>
      <c r="T892" s="140"/>
      <c r="U892" s="140"/>
      <c r="V892" s="140"/>
      <c r="W892" s="140"/>
      <c r="X892" s="140"/>
      <c r="Y892" s="140"/>
      <c r="Z892" s="140"/>
      <c r="AA892" s="140"/>
    </row>
    <row r="893" spans="1:27" ht="12.5">
      <c r="A893" s="140"/>
      <c r="B893" s="140"/>
      <c r="C893" s="140"/>
      <c r="D893" s="140"/>
      <c r="E893" s="140"/>
      <c r="F893" s="140"/>
      <c r="G893" s="140"/>
      <c r="H893" s="140"/>
      <c r="I893" s="140"/>
      <c r="J893" s="140"/>
      <c r="K893" s="140"/>
      <c r="L893" s="140"/>
      <c r="M893" s="140"/>
      <c r="N893" s="140"/>
      <c r="O893" s="140"/>
      <c r="P893" s="140"/>
      <c r="Q893" s="140"/>
      <c r="R893" s="140"/>
      <c r="S893" s="140"/>
      <c r="T893" s="140"/>
      <c r="U893" s="140"/>
      <c r="V893" s="140"/>
      <c r="W893" s="140"/>
      <c r="X893" s="140"/>
      <c r="Y893" s="140"/>
      <c r="Z893" s="140"/>
      <c r="AA893" s="140"/>
    </row>
    <row r="894" spans="1:27" ht="12.5">
      <c r="A894" s="140"/>
      <c r="B894" s="140"/>
      <c r="C894" s="140"/>
      <c r="D894" s="140"/>
      <c r="E894" s="140"/>
      <c r="F894" s="140"/>
      <c r="G894" s="140"/>
      <c r="H894" s="140"/>
      <c r="I894" s="140"/>
      <c r="J894" s="140"/>
      <c r="K894" s="140"/>
      <c r="L894" s="140"/>
      <c r="M894" s="140"/>
      <c r="N894" s="140"/>
      <c r="O894" s="140"/>
      <c r="P894" s="140"/>
      <c r="Q894" s="140"/>
      <c r="R894" s="140"/>
      <c r="S894" s="140"/>
      <c r="T894" s="140"/>
      <c r="U894" s="140"/>
      <c r="V894" s="140"/>
      <c r="W894" s="140"/>
      <c r="X894" s="140"/>
      <c r="Y894" s="140"/>
      <c r="Z894" s="140"/>
      <c r="AA894" s="140"/>
    </row>
    <row r="895" spans="1:27" ht="12.5">
      <c r="A895" s="140"/>
      <c r="B895" s="140"/>
      <c r="C895" s="140"/>
      <c r="D895" s="140"/>
      <c r="E895" s="140"/>
      <c r="F895" s="140"/>
      <c r="G895" s="140"/>
      <c r="H895" s="140"/>
      <c r="I895" s="140"/>
      <c r="J895" s="140"/>
      <c r="K895" s="140"/>
      <c r="L895" s="140"/>
      <c r="M895" s="140"/>
      <c r="N895" s="140"/>
      <c r="O895" s="140"/>
      <c r="P895" s="140"/>
      <c r="Q895" s="140"/>
      <c r="R895" s="140"/>
      <c r="S895" s="140"/>
      <c r="T895" s="140"/>
      <c r="U895" s="140"/>
      <c r="V895" s="140"/>
      <c r="W895" s="140"/>
      <c r="X895" s="140"/>
      <c r="Y895" s="140"/>
      <c r="Z895" s="140"/>
      <c r="AA895" s="140"/>
    </row>
    <row r="896" spans="1:27" ht="12.5">
      <c r="A896" s="140"/>
      <c r="B896" s="140"/>
      <c r="C896" s="140"/>
      <c r="D896" s="140"/>
      <c r="E896" s="140"/>
      <c r="F896" s="140"/>
      <c r="G896" s="140"/>
      <c r="H896" s="140"/>
      <c r="I896" s="140"/>
      <c r="J896" s="140"/>
      <c r="K896" s="140"/>
      <c r="L896" s="140"/>
      <c r="M896" s="140"/>
      <c r="N896" s="140"/>
      <c r="O896" s="140"/>
      <c r="P896" s="140"/>
      <c r="Q896" s="140"/>
      <c r="R896" s="140"/>
      <c r="S896" s="140"/>
      <c r="T896" s="140"/>
      <c r="U896" s="140"/>
      <c r="V896" s="140"/>
      <c r="W896" s="140"/>
      <c r="X896" s="140"/>
      <c r="Y896" s="140"/>
      <c r="Z896" s="140"/>
      <c r="AA896" s="140"/>
    </row>
    <row r="897" spans="1:27" ht="12.5">
      <c r="A897" s="140"/>
      <c r="B897" s="140"/>
      <c r="C897" s="140"/>
      <c r="D897" s="140"/>
      <c r="E897" s="140"/>
      <c r="F897" s="140"/>
      <c r="G897" s="140"/>
      <c r="H897" s="140"/>
      <c r="I897" s="140"/>
      <c r="J897" s="140"/>
      <c r="K897" s="140"/>
      <c r="L897" s="140"/>
      <c r="M897" s="140"/>
      <c r="N897" s="140"/>
      <c r="O897" s="140"/>
      <c r="P897" s="140"/>
      <c r="Q897" s="140"/>
      <c r="R897" s="140"/>
      <c r="S897" s="140"/>
      <c r="T897" s="140"/>
      <c r="U897" s="140"/>
      <c r="V897" s="140"/>
      <c r="W897" s="140"/>
      <c r="X897" s="140"/>
      <c r="Y897" s="140"/>
      <c r="Z897" s="140"/>
      <c r="AA897" s="140"/>
    </row>
    <row r="898" spans="1:27" ht="12.5">
      <c r="A898" s="140"/>
      <c r="B898" s="140"/>
      <c r="C898" s="140"/>
      <c r="D898" s="140"/>
      <c r="E898" s="140"/>
      <c r="F898" s="140"/>
      <c r="G898" s="140"/>
      <c r="H898" s="140"/>
      <c r="I898" s="140"/>
      <c r="J898" s="140"/>
      <c r="K898" s="140"/>
      <c r="L898" s="140"/>
      <c r="M898" s="140"/>
      <c r="N898" s="140"/>
      <c r="O898" s="140"/>
      <c r="P898" s="140"/>
      <c r="Q898" s="140"/>
      <c r="R898" s="140"/>
      <c r="S898" s="140"/>
      <c r="T898" s="140"/>
      <c r="U898" s="140"/>
      <c r="V898" s="140"/>
      <c r="W898" s="140"/>
      <c r="X898" s="140"/>
      <c r="Y898" s="140"/>
      <c r="Z898" s="140"/>
      <c r="AA898" s="140"/>
    </row>
    <row r="899" spans="1:27" ht="12.5">
      <c r="A899" s="140"/>
      <c r="B899" s="140"/>
      <c r="C899" s="140"/>
      <c r="D899" s="140"/>
      <c r="E899" s="140"/>
      <c r="F899" s="140"/>
      <c r="G899" s="140"/>
      <c r="H899" s="140"/>
      <c r="I899" s="140"/>
      <c r="J899" s="140"/>
      <c r="K899" s="140"/>
      <c r="L899" s="140"/>
      <c r="M899" s="140"/>
      <c r="N899" s="140"/>
      <c r="O899" s="140"/>
      <c r="P899" s="140"/>
      <c r="Q899" s="140"/>
      <c r="R899" s="140"/>
      <c r="S899" s="140"/>
      <c r="T899" s="140"/>
      <c r="U899" s="140"/>
      <c r="V899" s="140"/>
      <c r="W899" s="140"/>
      <c r="X899" s="140"/>
      <c r="Y899" s="140"/>
      <c r="Z899" s="140"/>
      <c r="AA899" s="140"/>
    </row>
    <row r="900" spans="1:27" ht="12.5">
      <c r="A900" s="140"/>
      <c r="B900" s="140"/>
      <c r="C900" s="140"/>
      <c r="D900" s="140"/>
      <c r="E900" s="140"/>
      <c r="F900" s="140"/>
      <c r="G900" s="140"/>
      <c r="H900" s="140"/>
      <c r="I900" s="140"/>
      <c r="J900" s="140"/>
      <c r="K900" s="140"/>
      <c r="L900" s="140"/>
      <c r="M900" s="140"/>
      <c r="N900" s="140"/>
      <c r="O900" s="140"/>
      <c r="P900" s="140"/>
      <c r="Q900" s="140"/>
      <c r="R900" s="140"/>
      <c r="S900" s="140"/>
      <c r="T900" s="140"/>
      <c r="U900" s="140"/>
      <c r="V900" s="140"/>
      <c r="W900" s="140"/>
      <c r="X900" s="140"/>
      <c r="Y900" s="140"/>
      <c r="Z900" s="140"/>
      <c r="AA900" s="140"/>
    </row>
    <row r="901" spans="1:27" ht="12.5">
      <c r="A901" s="140"/>
      <c r="B901" s="140"/>
      <c r="C901" s="140"/>
      <c r="D901" s="140"/>
      <c r="E901" s="140"/>
      <c r="F901" s="140"/>
      <c r="G901" s="140"/>
      <c r="H901" s="140"/>
      <c r="I901" s="140"/>
      <c r="J901" s="140"/>
      <c r="K901" s="140"/>
      <c r="L901" s="140"/>
      <c r="M901" s="140"/>
      <c r="N901" s="140"/>
      <c r="O901" s="140"/>
      <c r="P901" s="140"/>
      <c r="Q901" s="140"/>
      <c r="R901" s="140"/>
      <c r="S901" s="140"/>
      <c r="T901" s="140"/>
      <c r="U901" s="140"/>
      <c r="V901" s="140"/>
      <c r="W901" s="140"/>
      <c r="X901" s="140"/>
      <c r="Y901" s="140"/>
      <c r="Z901" s="140"/>
      <c r="AA901" s="140"/>
    </row>
    <row r="902" spans="1:27" ht="12.5">
      <c r="A902" s="140"/>
      <c r="B902" s="140"/>
      <c r="C902" s="140"/>
      <c r="D902" s="140"/>
      <c r="E902" s="140"/>
      <c r="F902" s="140"/>
      <c r="G902" s="140"/>
      <c r="H902" s="140"/>
      <c r="I902" s="140"/>
      <c r="J902" s="140"/>
      <c r="K902" s="140"/>
      <c r="L902" s="140"/>
      <c r="M902" s="140"/>
      <c r="N902" s="140"/>
      <c r="O902" s="140"/>
      <c r="P902" s="140"/>
      <c r="Q902" s="140"/>
      <c r="R902" s="140"/>
      <c r="S902" s="140"/>
      <c r="T902" s="140"/>
      <c r="U902" s="140"/>
      <c r="V902" s="140"/>
      <c r="W902" s="140"/>
      <c r="X902" s="140"/>
      <c r="Y902" s="140"/>
      <c r="Z902" s="140"/>
      <c r="AA902" s="140"/>
    </row>
    <row r="903" spans="1:27" ht="12.5">
      <c r="A903" s="140"/>
      <c r="B903" s="140"/>
      <c r="C903" s="140"/>
      <c r="D903" s="140"/>
      <c r="E903" s="140"/>
      <c r="F903" s="140"/>
      <c r="G903" s="140"/>
      <c r="H903" s="140"/>
      <c r="I903" s="140"/>
      <c r="J903" s="140"/>
      <c r="K903" s="140"/>
      <c r="L903" s="140"/>
      <c r="M903" s="140"/>
      <c r="N903" s="140"/>
      <c r="O903" s="140"/>
      <c r="P903" s="140"/>
      <c r="Q903" s="140"/>
      <c r="R903" s="140"/>
      <c r="S903" s="140"/>
      <c r="T903" s="140"/>
      <c r="U903" s="140"/>
      <c r="V903" s="140"/>
      <c r="W903" s="140"/>
      <c r="X903" s="140"/>
      <c r="Y903" s="140"/>
      <c r="Z903" s="140"/>
      <c r="AA903" s="140"/>
    </row>
    <row r="904" spans="1:27" ht="12.5">
      <c r="A904" s="140"/>
      <c r="B904" s="140"/>
      <c r="C904" s="140"/>
      <c r="D904" s="140"/>
      <c r="E904" s="140"/>
      <c r="F904" s="140"/>
      <c r="G904" s="140"/>
      <c r="H904" s="140"/>
      <c r="I904" s="140"/>
      <c r="J904" s="140"/>
      <c r="K904" s="140"/>
      <c r="L904" s="140"/>
      <c r="M904" s="140"/>
      <c r="N904" s="140"/>
      <c r="O904" s="140"/>
      <c r="P904" s="140"/>
      <c r="Q904" s="140"/>
      <c r="R904" s="140"/>
      <c r="S904" s="140"/>
      <c r="T904" s="140"/>
      <c r="U904" s="140"/>
      <c r="V904" s="140"/>
      <c r="W904" s="140"/>
      <c r="X904" s="140"/>
      <c r="Y904" s="140"/>
      <c r="Z904" s="140"/>
      <c r="AA904" s="140"/>
    </row>
    <row r="905" spans="1:27" ht="12.5">
      <c r="A905" s="140"/>
      <c r="B905" s="140"/>
      <c r="C905" s="140"/>
      <c r="D905" s="140"/>
      <c r="E905" s="140"/>
      <c r="F905" s="140"/>
      <c r="G905" s="140"/>
      <c r="H905" s="140"/>
      <c r="I905" s="140"/>
      <c r="J905" s="140"/>
      <c r="K905" s="140"/>
      <c r="L905" s="140"/>
      <c r="M905" s="140"/>
      <c r="N905" s="140"/>
      <c r="O905" s="140"/>
      <c r="P905" s="140"/>
      <c r="Q905" s="140"/>
      <c r="R905" s="140"/>
      <c r="S905" s="140"/>
      <c r="T905" s="140"/>
      <c r="U905" s="140"/>
      <c r="V905" s="140"/>
      <c r="W905" s="140"/>
      <c r="X905" s="140"/>
      <c r="Y905" s="140"/>
      <c r="Z905" s="140"/>
      <c r="AA905" s="140"/>
    </row>
    <row r="906" spans="1:27" ht="12.5">
      <c r="A906" s="140"/>
      <c r="B906" s="140"/>
      <c r="C906" s="140"/>
      <c r="D906" s="140"/>
      <c r="E906" s="140"/>
      <c r="F906" s="140"/>
      <c r="G906" s="140"/>
      <c r="H906" s="140"/>
      <c r="I906" s="140"/>
      <c r="J906" s="140"/>
      <c r="K906" s="140"/>
      <c r="L906" s="140"/>
      <c r="M906" s="140"/>
      <c r="N906" s="140"/>
      <c r="O906" s="140"/>
      <c r="P906" s="140"/>
      <c r="Q906" s="140"/>
      <c r="R906" s="140"/>
      <c r="S906" s="140"/>
      <c r="T906" s="140"/>
      <c r="U906" s="140"/>
      <c r="V906" s="140"/>
      <c r="W906" s="140"/>
      <c r="X906" s="140"/>
      <c r="Y906" s="140"/>
      <c r="Z906" s="140"/>
      <c r="AA906" s="140"/>
    </row>
    <row r="907" spans="1:27" ht="12.5">
      <c r="A907" s="140"/>
      <c r="B907" s="140"/>
      <c r="C907" s="140"/>
      <c r="D907" s="140"/>
      <c r="E907" s="140"/>
      <c r="F907" s="140"/>
      <c r="G907" s="140"/>
      <c r="H907" s="140"/>
      <c r="I907" s="140"/>
      <c r="J907" s="140"/>
      <c r="K907" s="140"/>
      <c r="L907" s="140"/>
      <c r="M907" s="140"/>
      <c r="N907" s="140"/>
      <c r="O907" s="140"/>
      <c r="P907" s="140"/>
      <c r="Q907" s="140"/>
      <c r="R907" s="140"/>
      <c r="S907" s="140"/>
      <c r="T907" s="140"/>
      <c r="U907" s="140"/>
      <c r="V907" s="140"/>
      <c r="W907" s="140"/>
      <c r="X907" s="140"/>
      <c r="Y907" s="140"/>
      <c r="Z907" s="140"/>
      <c r="AA907" s="140"/>
    </row>
    <row r="908" spans="1:27" ht="12.5">
      <c r="A908" s="140"/>
      <c r="B908" s="140"/>
      <c r="C908" s="140"/>
      <c r="D908" s="140"/>
      <c r="E908" s="140"/>
      <c r="F908" s="140"/>
      <c r="G908" s="140"/>
      <c r="H908" s="140"/>
      <c r="I908" s="140"/>
      <c r="J908" s="140"/>
      <c r="K908" s="140"/>
      <c r="L908" s="140"/>
      <c r="M908" s="140"/>
      <c r="N908" s="140"/>
      <c r="O908" s="140"/>
      <c r="P908" s="140"/>
      <c r="Q908" s="140"/>
      <c r="R908" s="140"/>
      <c r="S908" s="140"/>
      <c r="T908" s="140"/>
      <c r="U908" s="140"/>
      <c r="V908" s="140"/>
      <c r="W908" s="140"/>
      <c r="X908" s="140"/>
      <c r="Y908" s="140"/>
      <c r="Z908" s="140"/>
      <c r="AA908" s="140"/>
    </row>
    <row r="909" spans="1:27" ht="12.5">
      <c r="A909" s="140"/>
      <c r="B909" s="140"/>
      <c r="C909" s="140"/>
      <c r="D909" s="140"/>
      <c r="E909" s="140"/>
      <c r="F909" s="140"/>
      <c r="G909" s="140"/>
      <c r="H909" s="140"/>
      <c r="I909" s="140"/>
      <c r="J909" s="140"/>
      <c r="K909" s="140"/>
      <c r="L909" s="140"/>
      <c r="M909" s="140"/>
      <c r="N909" s="140"/>
      <c r="O909" s="140"/>
      <c r="P909" s="140"/>
      <c r="Q909" s="140"/>
      <c r="R909" s="140"/>
      <c r="S909" s="140"/>
      <c r="T909" s="140"/>
      <c r="U909" s="140"/>
      <c r="V909" s="140"/>
      <c r="W909" s="140"/>
      <c r="X909" s="140"/>
      <c r="Y909" s="140"/>
      <c r="Z909" s="140"/>
      <c r="AA909" s="140"/>
    </row>
    <row r="910" spans="1:27" ht="12.5">
      <c r="A910" s="140"/>
      <c r="B910" s="140"/>
      <c r="C910" s="140"/>
      <c r="D910" s="140"/>
      <c r="E910" s="140"/>
      <c r="F910" s="140"/>
      <c r="G910" s="140"/>
      <c r="H910" s="140"/>
      <c r="I910" s="140"/>
      <c r="J910" s="140"/>
      <c r="K910" s="140"/>
      <c r="L910" s="140"/>
      <c r="M910" s="140"/>
      <c r="N910" s="140"/>
      <c r="O910" s="140"/>
      <c r="P910" s="140"/>
      <c r="Q910" s="140"/>
      <c r="R910" s="140"/>
      <c r="S910" s="140"/>
      <c r="T910" s="140"/>
      <c r="U910" s="140"/>
      <c r="V910" s="140"/>
      <c r="W910" s="140"/>
      <c r="X910" s="140"/>
      <c r="Y910" s="140"/>
      <c r="Z910" s="140"/>
      <c r="AA910" s="140"/>
    </row>
    <row r="911" spans="1:27" ht="12.5">
      <c r="A911" s="140"/>
      <c r="B911" s="140"/>
      <c r="C911" s="140"/>
      <c r="D911" s="140"/>
      <c r="E911" s="140"/>
      <c r="F911" s="140"/>
      <c r="G911" s="140"/>
      <c r="H911" s="140"/>
      <c r="I911" s="140"/>
      <c r="J911" s="140"/>
      <c r="K911" s="140"/>
      <c r="L911" s="140"/>
      <c r="M911" s="140"/>
      <c r="N911" s="140"/>
      <c r="O911" s="140"/>
      <c r="P911" s="140"/>
      <c r="Q911" s="140"/>
      <c r="R911" s="140"/>
      <c r="S911" s="140"/>
      <c r="T911" s="140"/>
      <c r="U911" s="140"/>
      <c r="V911" s="140"/>
      <c r="W911" s="140"/>
      <c r="X911" s="140"/>
      <c r="Y911" s="140"/>
      <c r="Z911" s="140"/>
      <c r="AA911" s="140"/>
    </row>
    <row r="912" spans="1:27" ht="12.5">
      <c r="A912" s="140"/>
      <c r="B912" s="140"/>
      <c r="C912" s="140"/>
      <c r="D912" s="140"/>
      <c r="E912" s="140"/>
      <c r="F912" s="140"/>
      <c r="G912" s="140"/>
      <c r="H912" s="140"/>
      <c r="I912" s="140"/>
      <c r="J912" s="140"/>
      <c r="K912" s="140"/>
      <c r="L912" s="140"/>
      <c r="M912" s="140"/>
      <c r="N912" s="140"/>
      <c r="O912" s="140"/>
      <c r="P912" s="140"/>
      <c r="Q912" s="140"/>
      <c r="R912" s="140"/>
      <c r="S912" s="140"/>
      <c r="T912" s="140"/>
      <c r="U912" s="140"/>
      <c r="V912" s="140"/>
      <c r="W912" s="140"/>
      <c r="X912" s="140"/>
      <c r="Y912" s="140"/>
      <c r="Z912" s="140"/>
      <c r="AA912" s="140"/>
    </row>
    <row r="913" spans="1:27" ht="12.5">
      <c r="A913" s="140"/>
      <c r="B913" s="140"/>
      <c r="C913" s="140"/>
      <c r="D913" s="140"/>
      <c r="E913" s="140"/>
      <c r="F913" s="140"/>
      <c r="G913" s="140"/>
      <c r="H913" s="140"/>
      <c r="I913" s="140"/>
      <c r="J913" s="140"/>
      <c r="K913" s="140"/>
      <c r="L913" s="140"/>
      <c r="M913" s="140"/>
      <c r="N913" s="140"/>
      <c r="O913" s="140"/>
      <c r="P913" s="140"/>
      <c r="Q913" s="140"/>
      <c r="R913" s="140"/>
      <c r="S913" s="140"/>
      <c r="T913" s="140"/>
      <c r="U913" s="140"/>
      <c r="V913" s="140"/>
      <c r="W913" s="140"/>
      <c r="X913" s="140"/>
      <c r="Y913" s="140"/>
      <c r="Z913" s="140"/>
      <c r="AA913" s="140"/>
    </row>
    <row r="914" spans="1:27" ht="12.5">
      <c r="A914" s="140"/>
      <c r="B914" s="140"/>
      <c r="C914" s="140"/>
      <c r="D914" s="140"/>
      <c r="E914" s="140"/>
      <c r="F914" s="140"/>
      <c r="G914" s="140"/>
      <c r="H914" s="140"/>
      <c r="I914" s="140"/>
      <c r="J914" s="140"/>
      <c r="K914" s="140"/>
      <c r="L914" s="140"/>
      <c r="M914" s="140"/>
      <c r="N914" s="140"/>
      <c r="O914" s="140"/>
      <c r="P914" s="140"/>
      <c r="Q914" s="140"/>
      <c r="R914" s="140"/>
      <c r="S914" s="140"/>
      <c r="T914" s="140"/>
      <c r="U914" s="140"/>
      <c r="V914" s="140"/>
      <c r="W914" s="140"/>
      <c r="X914" s="140"/>
      <c r="Y914" s="140"/>
      <c r="Z914" s="140"/>
      <c r="AA914" s="140"/>
    </row>
    <row r="915" spans="1:27" ht="12.5">
      <c r="A915" s="140"/>
      <c r="B915" s="140"/>
      <c r="C915" s="140"/>
      <c r="D915" s="140"/>
      <c r="E915" s="140"/>
      <c r="F915" s="140"/>
      <c r="G915" s="140"/>
      <c r="H915" s="140"/>
      <c r="I915" s="140"/>
      <c r="J915" s="140"/>
      <c r="K915" s="140"/>
      <c r="L915" s="140"/>
      <c r="M915" s="140"/>
      <c r="N915" s="140"/>
      <c r="O915" s="140"/>
      <c r="P915" s="140"/>
      <c r="Q915" s="140"/>
      <c r="R915" s="140"/>
      <c r="S915" s="140"/>
      <c r="T915" s="140"/>
      <c r="U915" s="140"/>
      <c r="V915" s="140"/>
      <c r="W915" s="140"/>
      <c r="X915" s="140"/>
      <c r="Y915" s="140"/>
      <c r="Z915" s="140"/>
      <c r="AA915" s="140"/>
    </row>
    <row r="916" spans="1:27" ht="12.5">
      <c r="A916" s="140"/>
      <c r="B916" s="140"/>
      <c r="C916" s="140"/>
      <c r="D916" s="140"/>
      <c r="E916" s="140"/>
      <c r="F916" s="140"/>
      <c r="G916" s="140"/>
      <c r="H916" s="140"/>
      <c r="I916" s="140"/>
      <c r="J916" s="140"/>
      <c r="K916" s="140"/>
      <c r="L916" s="140"/>
      <c r="M916" s="140"/>
      <c r="N916" s="140"/>
      <c r="O916" s="140"/>
      <c r="P916" s="140"/>
      <c r="Q916" s="140"/>
      <c r="R916" s="140"/>
      <c r="S916" s="140"/>
      <c r="T916" s="140"/>
      <c r="U916" s="140"/>
      <c r="V916" s="140"/>
      <c r="W916" s="140"/>
      <c r="X916" s="140"/>
      <c r="Y916" s="140"/>
      <c r="Z916" s="140"/>
      <c r="AA916" s="140"/>
    </row>
    <row r="917" spans="1:27" ht="12.5">
      <c r="A917" s="140"/>
      <c r="B917" s="140"/>
      <c r="C917" s="140"/>
      <c r="D917" s="140"/>
      <c r="E917" s="140"/>
      <c r="F917" s="140"/>
      <c r="G917" s="140"/>
      <c r="H917" s="140"/>
      <c r="I917" s="140"/>
      <c r="J917" s="140"/>
      <c r="K917" s="140"/>
      <c r="L917" s="140"/>
      <c r="M917" s="140"/>
      <c r="N917" s="140"/>
      <c r="O917" s="140"/>
      <c r="P917" s="140"/>
      <c r="Q917" s="140"/>
      <c r="R917" s="140"/>
      <c r="S917" s="140"/>
      <c r="T917" s="140"/>
      <c r="U917" s="140"/>
      <c r="V917" s="140"/>
      <c r="W917" s="140"/>
      <c r="X917" s="140"/>
      <c r="Y917" s="140"/>
      <c r="Z917" s="140"/>
      <c r="AA917" s="140"/>
    </row>
    <row r="918" spans="1:27" ht="12.5">
      <c r="A918" s="140"/>
      <c r="B918" s="140"/>
      <c r="C918" s="140"/>
      <c r="D918" s="140"/>
      <c r="E918" s="140"/>
      <c r="F918" s="140"/>
      <c r="G918" s="140"/>
      <c r="H918" s="140"/>
      <c r="I918" s="140"/>
      <c r="J918" s="140"/>
      <c r="K918" s="140"/>
      <c r="L918" s="140"/>
      <c r="M918" s="140"/>
      <c r="N918" s="140"/>
      <c r="O918" s="140"/>
      <c r="P918" s="140"/>
      <c r="Q918" s="140"/>
      <c r="R918" s="140"/>
      <c r="S918" s="140"/>
      <c r="T918" s="140"/>
      <c r="U918" s="140"/>
      <c r="V918" s="140"/>
      <c r="W918" s="140"/>
      <c r="X918" s="140"/>
      <c r="Y918" s="140"/>
      <c r="Z918" s="140"/>
      <c r="AA918" s="140"/>
    </row>
    <row r="919" spans="1:27" ht="12.5">
      <c r="A919" s="140"/>
      <c r="B919" s="140"/>
      <c r="C919" s="140"/>
      <c r="D919" s="140"/>
      <c r="E919" s="140"/>
      <c r="F919" s="140"/>
      <c r="G919" s="140"/>
      <c r="H919" s="140"/>
      <c r="I919" s="140"/>
      <c r="J919" s="140"/>
      <c r="K919" s="140"/>
      <c r="L919" s="140"/>
      <c r="M919" s="140"/>
      <c r="N919" s="140"/>
      <c r="O919" s="140"/>
      <c r="P919" s="140"/>
      <c r="Q919" s="140"/>
      <c r="R919" s="140"/>
      <c r="S919" s="140"/>
      <c r="T919" s="140"/>
      <c r="U919" s="140"/>
      <c r="V919" s="140"/>
      <c r="W919" s="140"/>
      <c r="X919" s="140"/>
      <c r="Y919" s="140"/>
      <c r="Z919" s="140"/>
      <c r="AA919" s="140"/>
    </row>
    <row r="920" spans="1:27" ht="12.5">
      <c r="A920" s="140"/>
      <c r="B920" s="140"/>
      <c r="C920" s="140"/>
      <c r="D920" s="140"/>
      <c r="E920" s="140"/>
      <c r="F920" s="140"/>
      <c r="G920" s="140"/>
      <c r="H920" s="140"/>
      <c r="I920" s="140"/>
      <c r="J920" s="140"/>
      <c r="K920" s="140"/>
      <c r="L920" s="140"/>
      <c r="M920" s="140"/>
      <c r="N920" s="140"/>
      <c r="O920" s="140"/>
      <c r="P920" s="140"/>
      <c r="Q920" s="140"/>
      <c r="R920" s="140"/>
      <c r="S920" s="140"/>
      <c r="T920" s="140"/>
      <c r="U920" s="140"/>
      <c r="V920" s="140"/>
      <c r="W920" s="140"/>
      <c r="X920" s="140"/>
      <c r="Y920" s="140"/>
      <c r="Z920" s="140"/>
      <c r="AA920" s="140"/>
    </row>
    <row r="921" spans="1:27" ht="12.5">
      <c r="A921" s="140"/>
      <c r="B921" s="140"/>
      <c r="C921" s="140"/>
      <c r="D921" s="140"/>
      <c r="E921" s="140"/>
      <c r="F921" s="140"/>
      <c r="G921" s="140"/>
      <c r="H921" s="140"/>
      <c r="I921" s="140"/>
      <c r="J921" s="140"/>
      <c r="K921" s="140"/>
      <c r="L921" s="140"/>
      <c r="M921" s="140"/>
      <c r="N921" s="140"/>
      <c r="O921" s="140"/>
      <c r="P921" s="140"/>
      <c r="Q921" s="140"/>
      <c r="R921" s="140"/>
      <c r="S921" s="140"/>
      <c r="T921" s="140"/>
      <c r="U921" s="140"/>
      <c r="V921" s="140"/>
      <c r="W921" s="140"/>
      <c r="X921" s="140"/>
      <c r="Y921" s="140"/>
      <c r="Z921" s="140"/>
      <c r="AA921" s="140"/>
    </row>
    <row r="922" spans="1:27" ht="12.5">
      <c r="A922" s="140"/>
      <c r="B922" s="140"/>
      <c r="C922" s="140"/>
      <c r="D922" s="140"/>
      <c r="E922" s="140"/>
      <c r="F922" s="140"/>
      <c r="G922" s="140"/>
      <c r="H922" s="140"/>
      <c r="I922" s="140"/>
      <c r="J922" s="140"/>
      <c r="K922" s="140"/>
      <c r="L922" s="140"/>
      <c r="M922" s="140"/>
      <c r="N922" s="140"/>
      <c r="O922" s="140"/>
      <c r="P922" s="140"/>
      <c r="Q922" s="140"/>
      <c r="R922" s="140"/>
      <c r="S922" s="140"/>
      <c r="T922" s="140"/>
      <c r="U922" s="140"/>
      <c r="V922" s="140"/>
      <c r="W922" s="140"/>
      <c r="X922" s="140"/>
      <c r="Y922" s="140"/>
      <c r="Z922" s="140"/>
      <c r="AA922" s="140"/>
    </row>
    <row r="923" spans="1:27" ht="12.5">
      <c r="A923" s="140"/>
      <c r="B923" s="140"/>
      <c r="C923" s="140"/>
      <c r="D923" s="140"/>
      <c r="E923" s="140"/>
      <c r="F923" s="140"/>
      <c r="G923" s="140"/>
      <c r="H923" s="140"/>
      <c r="I923" s="140"/>
      <c r="J923" s="140"/>
      <c r="K923" s="140"/>
      <c r="L923" s="140"/>
      <c r="M923" s="140"/>
      <c r="N923" s="140"/>
      <c r="O923" s="140"/>
      <c r="P923" s="140"/>
      <c r="Q923" s="140"/>
      <c r="R923" s="140"/>
      <c r="S923" s="140"/>
      <c r="T923" s="140"/>
      <c r="U923" s="140"/>
      <c r="V923" s="140"/>
      <c r="W923" s="140"/>
      <c r="X923" s="140"/>
      <c r="Y923" s="140"/>
      <c r="Z923" s="140"/>
      <c r="AA923" s="140"/>
    </row>
    <row r="924" spans="1:27" ht="12.5">
      <c r="A924" s="140"/>
      <c r="B924" s="140"/>
      <c r="C924" s="140"/>
      <c r="D924" s="140"/>
      <c r="E924" s="140"/>
      <c r="F924" s="140"/>
      <c r="G924" s="140"/>
      <c r="H924" s="140"/>
      <c r="I924" s="140"/>
      <c r="J924" s="140"/>
      <c r="K924" s="140"/>
      <c r="L924" s="140"/>
      <c r="M924" s="140"/>
      <c r="N924" s="140"/>
      <c r="O924" s="140"/>
      <c r="P924" s="140"/>
      <c r="Q924" s="140"/>
      <c r="R924" s="140"/>
      <c r="S924" s="140"/>
      <c r="T924" s="140"/>
      <c r="U924" s="140"/>
      <c r="V924" s="140"/>
      <c r="W924" s="140"/>
      <c r="X924" s="140"/>
      <c r="Y924" s="140"/>
      <c r="Z924" s="140"/>
      <c r="AA924" s="140"/>
    </row>
    <row r="925" spans="1:27" ht="12.5">
      <c r="A925" s="140"/>
      <c r="B925" s="140"/>
      <c r="C925" s="140"/>
      <c r="D925" s="140"/>
      <c r="E925" s="140"/>
      <c r="F925" s="140"/>
      <c r="G925" s="140"/>
      <c r="H925" s="140"/>
      <c r="I925" s="140"/>
      <c r="J925" s="140"/>
      <c r="K925" s="140"/>
      <c r="L925" s="140"/>
      <c r="M925" s="140"/>
      <c r="N925" s="140"/>
      <c r="O925" s="140"/>
      <c r="P925" s="140"/>
      <c r="Q925" s="140"/>
      <c r="R925" s="140"/>
      <c r="S925" s="140"/>
      <c r="T925" s="140"/>
      <c r="U925" s="140"/>
      <c r="V925" s="140"/>
      <c r="W925" s="140"/>
      <c r="X925" s="140"/>
      <c r="Y925" s="140"/>
      <c r="Z925" s="140"/>
      <c r="AA925" s="140"/>
    </row>
    <row r="926" spans="1:27" ht="12.5">
      <c r="A926" s="140"/>
      <c r="B926" s="140"/>
      <c r="C926" s="140"/>
      <c r="D926" s="140"/>
      <c r="E926" s="140"/>
      <c r="F926" s="140"/>
      <c r="G926" s="140"/>
      <c r="H926" s="140"/>
      <c r="I926" s="140"/>
      <c r="J926" s="140"/>
      <c r="K926" s="140"/>
      <c r="L926" s="140"/>
      <c r="M926" s="140"/>
      <c r="N926" s="140"/>
      <c r="O926" s="140"/>
      <c r="P926" s="140"/>
      <c r="Q926" s="140"/>
      <c r="R926" s="140"/>
      <c r="S926" s="140"/>
      <c r="T926" s="140"/>
      <c r="U926" s="140"/>
      <c r="V926" s="140"/>
      <c r="W926" s="140"/>
      <c r="X926" s="140"/>
      <c r="Y926" s="140"/>
      <c r="Z926" s="140"/>
      <c r="AA926" s="140"/>
    </row>
    <row r="927" spans="1:27" ht="12.5">
      <c r="A927" s="140"/>
      <c r="B927" s="140"/>
      <c r="C927" s="140"/>
      <c r="D927" s="140"/>
      <c r="E927" s="140"/>
      <c r="F927" s="140"/>
      <c r="G927" s="140"/>
      <c r="H927" s="140"/>
      <c r="I927" s="140"/>
      <c r="J927" s="140"/>
      <c r="K927" s="140"/>
      <c r="L927" s="140"/>
      <c r="M927" s="140"/>
      <c r="N927" s="140"/>
      <c r="O927" s="140"/>
      <c r="P927" s="140"/>
      <c r="Q927" s="140"/>
      <c r="R927" s="140"/>
      <c r="S927" s="140"/>
      <c r="T927" s="140"/>
      <c r="U927" s="140"/>
      <c r="V927" s="140"/>
      <c r="W927" s="140"/>
      <c r="X927" s="140"/>
      <c r="Y927" s="140"/>
      <c r="Z927" s="140"/>
      <c r="AA927" s="140"/>
    </row>
    <row r="928" spans="1:27" ht="12.5">
      <c r="A928" s="140"/>
      <c r="B928" s="140"/>
      <c r="C928" s="140"/>
      <c r="D928" s="140"/>
      <c r="E928" s="140"/>
      <c r="F928" s="140"/>
      <c r="G928" s="140"/>
      <c r="H928" s="140"/>
      <c r="I928" s="140"/>
      <c r="J928" s="140"/>
      <c r="K928" s="140"/>
      <c r="L928" s="140"/>
      <c r="M928" s="140"/>
      <c r="N928" s="140"/>
      <c r="O928" s="140"/>
      <c r="P928" s="140"/>
      <c r="Q928" s="140"/>
      <c r="R928" s="140"/>
      <c r="S928" s="140"/>
      <c r="T928" s="140"/>
      <c r="U928" s="140"/>
      <c r="V928" s="140"/>
      <c r="W928" s="140"/>
      <c r="X928" s="140"/>
      <c r="Y928" s="140"/>
      <c r="Z928" s="140"/>
      <c r="AA928" s="140"/>
    </row>
    <row r="929" spans="1:27" ht="12.5">
      <c r="A929" s="140"/>
      <c r="B929" s="140"/>
      <c r="C929" s="140"/>
      <c r="D929" s="140"/>
      <c r="E929" s="140"/>
      <c r="F929" s="140"/>
      <c r="G929" s="140"/>
      <c r="H929" s="140"/>
      <c r="I929" s="140"/>
      <c r="J929" s="140"/>
      <c r="K929" s="140"/>
      <c r="L929" s="140"/>
      <c r="M929" s="140"/>
      <c r="N929" s="140"/>
      <c r="O929" s="140"/>
      <c r="P929" s="140"/>
      <c r="Q929" s="140"/>
      <c r="R929" s="140"/>
      <c r="S929" s="140"/>
      <c r="T929" s="140"/>
      <c r="U929" s="140"/>
      <c r="V929" s="140"/>
      <c r="W929" s="140"/>
      <c r="X929" s="140"/>
      <c r="Y929" s="140"/>
      <c r="Z929" s="140"/>
      <c r="AA929" s="140"/>
    </row>
    <row r="930" spans="1:27" ht="12.5">
      <c r="A930" s="140"/>
      <c r="B930" s="140"/>
      <c r="C930" s="140"/>
      <c r="D930" s="140"/>
      <c r="E930" s="140"/>
      <c r="F930" s="140"/>
      <c r="G930" s="140"/>
      <c r="H930" s="140"/>
      <c r="I930" s="140"/>
      <c r="J930" s="140"/>
      <c r="K930" s="140"/>
      <c r="L930" s="140"/>
      <c r="M930" s="140"/>
      <c r="N930" s="140"/>
      <c r="O930" s="140"/>
      <c r="P930" s="140"/>
      <c r="Q930" s="140"/>
      <c r="R930" s="140"/>
      <c r="S930" s="140"/>
      <c r="T930" s="140"/>
      <c r="U930" s="140"/>
      <c r="V930" s="140"/>
      <c r="W930" s="140"/>
      <c r="X930" s="140"/>
      <c r="Y930" s="140"/>
      <c r="Z930" s="140"/>
      <c r="AA930" s="140"/>
    </row>
    <row r="931" spans="1:27" ht="12.5">
      <c r="A931" s="140"/>
      <c r="B931" s="140"/>
      <c r="C931" s="140"/>
      <c r="D931" s="140"/>
      <c r="E931" s="140"/>
      <c r="F931" s="140"/>
      <c r="G931" s="140"/>
      <c r="H931" s="140"/>
      <c r="I931" s="140"/>
      <c r="J931" s="140"/>
      <c r="K931" s="140"/>
      <c r="L931" s="140"/>
      <c r="M931" s="140"/>
      <c r="N931" s="140"/>
      <c r="O931" s="140"/>
      <c r="P931" s="140"/>
      <c r="Q931" s="140"/>
      <c r="R931" s="140"/>
      <c r="S931" s="140"/>
      <c r="T931" s="140"/>
      <c r="U931" s="140"/>
      <c r="V931" s="140"/>
      <c r="W931" s="140"/>
      <c r="X931" s="140"/>
      <c r="Y931" s="140"/>
      <c r="Z931" s="140"/>
      <c r="AA931" s="140"/>
    </row>
    <row r="932" spans="1:27" ht="12.5">
      <c r="A932" s="140"/>
      <c r="B932" s="140"/>
      <c r="C932" s="140"/>
      <c r="D932" s="140"/>
      <c r="E932" s="140"/>
      <c r="F932" s="140"/>
      <c r="G932" s="140"/>
      <c r="H932" s="140"/>
      <c r="I932" s="140"/>
      <c r="J932" s="140"/>
      <c r="K932" s="140"/>
      <c r="L932" s="140"/>
      <c r="M932" s="140"/>
      <c r="N932" s="140"/>
      <c r="O932" s="140"/>
      <c r="P932" s="140"/>
      <c r="Q932" s="140"/>
      <c r="R932" s="140"/>
      <c r="S932" s="140"/>
      <c r="T932" s="140"/>
      <c r="U932" s="140"/>
      <c r="V932" s="140"/>
      <c r="W932" s="140"/>
      <c r="X932" s="140"/>
      <c r="Y932" s="140"/>
      <c r="Z932" s="140"/>
      <c r="AA932" s="140"/>
    </row>
    <row r="933" spans="1:27" ht="12.5">
      <c r="A933" s="140"/>
      <c r="B933" s="140"/>
      <c r="C933" s="140"/>
      <c r="D933" s="140"/>
      <c r="E933" s="140"/>
      <c r="F933" s="140"/>
      <c r="G933" s="140"/>
      <c r="H933" s="140"/>
      <c r="I933" s="140"/>
      <c r="J933" s="140"/>
      <c r="K933" s="140"/>
      <c r="L933" s="140"/>
      <c r="M933" s="140"/>
      <c r="N933" s="140"/>
      <c r="O933" s="140"/>
      <c r="P933" s="140"/>
      <c r="Q933" s="140"/>
      <c r="R933" s="140"/>
      <c r="S933" s="140"/>
      <c r="T933" s="140"/>
      <c r="U933" s="140"/>
      <c r="V933" s="140"/>
      <c r="W933" s="140"/>
      <c r="X933" s="140"/>
      <c r="Y933" s="140"/>
      <c r="Z933" s="140"/>
      <c r="AA933" s="140"/>
    </row>
    <row r="934" spans="1:27" ht="12.5">
      <c r="A934" s="140"/>
      <c r="B934" s="140"/>
      <c r="C934" s="140"/>
      <c r="D934" s="140"/>
      <c r="E934" s="140"/>
      <c r="F934" s="140"/>
      <c r="G934" s="140"/>
      <c r="H934" s="140"/>
      <c r="I934" s="140"/>
      <c r="J934" s="140"/>
      <c r="K934" s="140"/>
      <c r="L934" s="140"/>
      <c r="M934" s="140"/>
      <c r="N934" s="140"/>
      <c r="O934" s="140"/>
      <c r="P934" s="140"/>
      <c r="Q934" s="140"/>
      <c r="R934" s="140"/>
      <c r="S934" s="140"/>
      <c r="T934" s="140"/>
      <c r="U934" s="140"/>
      <c r="V934" s="140"/>
      <c r="W934" s="140"/>
      <c r="X934" s="140"/>
      <c r="Y934" s="140"/>
      <c r="Z934" s="140"/>
      <c r="AA934" s="140"/>
    </row>
    <row r="935" spans="1:27" ht="12.5">
      <c r="A935" s="140"/>
      <c r="B935" s="140"/>
      <c r="C935" s="140"/>
      <c r="D935" s="140"/>
      <c r="E935" s="140"/>
      <c r="F935" s="140"/>
      <c r="G935" s="140"/>
      <c r="H935" s="140"/>
      <c r="I935" s="140"/>
      <c r="J935" s="140"/>
      <c r="K935" s="140"/>
      <c r="L935" s="140"/>
      <c r="M935" s="140"/>
      <c r="N935" s="140"/>
      <c r="O935" s="140"/>
      <c r="P935" s="140"/>
      <c r="Q935" s="140"/>
      <c r="R935" s="140"/>
      <c r="S935" s="140"/>
      <c r="T935" s="140"/>
      <c r="U935" s="140"/>
      <c r="V935" s="140"/>
      <c r="W935" s="140"/>
      <c r="X935" s="140"/>
      <c r="Y935" s="140"/>
      <c r="Z935" s="140"/>
      <c r="AA935" s="140"/>
    </row>
    <row r="936" spans="1:27" ht="12.5">
      <c r="A936" s="140"/>
      <c r="B936" s="140"/>
      <c r="C936" s="140"/>
      <c r="D936" s="140"/>
      <c r="E936" s="140"/>
      <c r="F936" s="140"/>
      <c r="G936" s="140"/>
      <c r="H936" s="140"/>
      <c r="I936" s="140"/>
      <c r="J936" s="140"/>
      <c r="K936" s="140"/>
      <c r="L936" s="140"/>
      <c r="M936" s="140"/>
      <c r="N936" s="140"/>
      <c r="O936" s="140"/>
      <c r="P936" s="140"/>
      <c r="Q936" s="140"/>
      <c r="R936" s="140"/>
      <c r="S936" s="140"/>
      <c r="T936" s="140"/>
      <c r="U936" s="140"/>
      <c r="V936" s="140"/>
      <c r="W936" s="140"/>
      <c r="X936" s="140"/>
      <c r="Y936" s="140"/>
      <c r="Z936" s="140"/>
      <c r="AA936" s="140"/>
    </row>
    <row r="937" spans="1:27" ht="12.5">
      <c r="A937" s="140"/>
      <c r="B937" s="140"/>
      <c r="C937" s="140"/>
      <c r="D937" s="140"/>
      <c r="E937" s="140"/>
      <c r="F937" s="140"/>
      <c r="G937" s="140"/>
      <c r="H937" s="140"/>
      <c r="I937" s="140"/>
      <c r="J937" s="140"/>
      <c r="K937" s="140"/>
      <c r="L937" s="140"/>
      <c r="M937" s="140"/>
      <c r="N937" s="140"/>
      <c r="O937" s="140"/>
      <c r="P937" s="140"/>
      <c r="Q937" s="140"/>
      <c r="R937" s="140"/>
      <c r="S937" s="140"/>
      <c r="T937" s="140"/>
      <c r="U937" s="140"/>
      <c r="V937" s="140"/>
      <c r="W937" s="140"/>
      <c r="X937" s="140"/>
      <c r="Y937" s="140"/>
      <c r="Z937" s="140"/>
      <c r="AA937" s="140"/>
    </row>
    <row r="938" spans="1:27" ht="12.5">
      <c r="A938" s="140"/>
      <c r="B938" s="140"/>
      <c r="C938" s="140"/>
      <c r="D938" s="140"/>
      <c r="E938" s="140"/>
      <c r="F938" s="140"/>
      <c r="G938" s="140"/>
      <c r="H938" s="140"/>
      <c r="I938" s="140"/>
      <c r="J938" s="140"/>
      <c r="K938" s="140"/>
      <c r="L938" s="140"/>
      <c r="M938" s="140"/>
      <c r="N938" s="140"/>
      <c r="O938" s="140"/>
      <c r="P938" s="140"/>
      <c r="Q938" s="140"/>
      <c r="R938" s="140"/>
      <c r="S938" s="140"/>
      <c r="T938" s="140"/>
      <c r="U938" s="140"/>
      <c r="V938" s="140"/>
      <c r="W938" s="140"/>
      <c r="X938" s="140"/>
      <c r="Y938" s="140"/>
      <c r="Z938" s="140"/>
      <c r="AA938" s="140"/>
    </row>
    <row r="939" spans="1:27" ht="12.5">
      <c r="A939" s="140"/>
      <c r="B939" s="140"/>
      <c r="C939" s="140"/>
      <c r="D939" s="140"/>
      <c r="E939" s="140"/>
      <c r="F939" s="140"/>
      <c r="G939" s="140"/>
      <c r="H939" s="140"/>
      <c r="I939" s="140"/>
      <c r="J939" s="140"/>
      <c r="K939" s="140"/>
      <c r="L939" s="140"/>
      <c r="M939" s="140"/>
      <c r="N939" s="140"/>
      <c r="O939" s="140"/>
      <c r="P939" s="140"/>
      <c r="Q939" s="140"/>
      <c r="R939" s="140"/>
      <c r="S939" s="140"/>
      <c r="T939" s="140"/>
      <c r="U939" s="140"/>
      <c r="V939" s="140"/>
      <c r="W939" s="140"/>
      <c r="X939" s="140"/>
      <c r="Y939" s="140"/>
      <c r="Z939" s="140"/>
      <c r="AA939" s="140"/>
    </row>
    <row r="940" spans="1:27" ht="12.5">
      <c r="A940" s="140"/>
      <c r="B940" s="140"/>
      <c r="C940" s="140"/>
      <c r="D940" s="140"/>
      <c r="E940" s="140"/>
      <c r="F940" s="140"/>
      <c r="G940" s="140"/>
      <c r="H940" s="140"/>
      <c r="I940" s="140"/>
      <c r="J940" s="140"/>
      <c r="K940" s="140"/>
      <c r="L940" s="140"/>
      <c r="M940" s="140"/>
      <c r="N940" s="140"/>
      <c r="O940" s="140"/>
      <c r="P940" s="140"/>
      <c r="Q940" s="140"/>
      <c r="R940" s="140"/>
      <c r="S940" s="140"/>
      <c r="T940" s="140"/>
      <c r="U940" s="140"/>
      <c r="V940" s="140"/>
      <c r="W940" s="140"/>
      <c r="X940" s="140"/>
      <c r="Y940" s="140"/>
      <c r="Z940" s="140"/>
      <c r="AA940" s="140"/>
    </row>
    <row r="941" spans="1:27" ht="12.5">
      <c r="A941" s="140"/>
      <c r="B941" s="140"/>
      <c r="C941" s="140"/>
      <c r="D941" s="140"/>
      <c r="E941" s="140"/>
      <c r="F941" s="140"/>
      <c r="G941" s="140"/>
      <c r="H941" s="140"/>
      <c r="I941" s="140"/>
      <c r="J941" s="140"/>
      <c r="K941" s="140"/>
      <c r="L941" s="140"/>
      <c r="M941" s="140"/>
      <c r="N941" s="140"/>
      <c r="O941" s="140"/>
      <c r="P941" s="140"/>
      <c r="Q941" s="140"/>
      <c r="R941" s="140"/>
      <c r="S941" s="140"/>
      <c r="T941" s="140"/>
      <c r="U941" s="140"/>
      <c r="V941" s="140"/>
      <c r="W941" s="140"/>
      <c r="X941" s="140"/>
      <c r="Y941" s="140"/>
      <c r="Z941" s="140"/>
      <c r="AA941" s="140"/>
    </row>
    <row r="942" spans="1:27" ht="12.5">
      <c r="A942" s="140"/>
      <c r="B942" s="140"/>
      <c r="C942" s="140"/>
      <c r="D942" s="140"/>
      <c r="E942" s="140"/>
      <c r="F942" s="140"/>
      <c r="G942" s="140"/>
      <c r="H942" s="140"/>
      <c r="I942" s="140"/>
      <c r="J942" s="140"/>
      <c r="K942" s="140"/>
      <c r="L942" s="140"/>
      <c r="M942" s="140"/>
      <c r="N942" s="140"/>
      <c r="O942" s="140"/>
      <c r="P942" s="140"/>
      <c r="Q942" s="140"/>
      <c r="R942" s="140"/>
      <c r="S942" s="140"/>
      <c r="T942" s="140"/>
      <c r="U942" s="140"/>
      <c r="V942" s="140"/>
      <c r="W942" s="140"/>
      <c r="X942" s="140"/>
      <c r="Y942" s="140"/>
      <c r="Z942" s="140"/>
      <c r="AA942" s="140"/>
    </row>
    <row r="943" spans="1:27" ht="12.5">
      <c r="A943" s="140"/>
      <c r="B943" s="140"/>
      <c r="C943" s="140"/>
      <c r="D943" s="140"/>
      <c r="E943" s="140"/>
      <c r="F943" s="140"/>
      <c r="G943" s="140"/>
      <c r="H943" s="140"/>
      <c r="I943" s="140"/>
      <c r="J943" s="140"/>
      <c r="K943" s="140"/>
      <c r="L943" s="140"/>
      <c r="M943" s="140"/>
      <c r="N943" s="140"/>
      <c r="O943" s="140"/>
      <c r="P943" s="140"/>
      <c r="Q943" s="140"/>
      <c r="R943" s="140"/>
      <c r="S943" s="140"/>
      <c r="T943" s="140"/>
      <c r="U943" s="140"/>
      <c r="V943" s="140"/>
      <c r="W943" s="140"/>
      <c r="X943" s="140"/>
      <c r="Y943" s="140"/>
      <c r="Z943" s="140"/>
      <c r="AA943" s="140"/>
    </row>
    <row r="944" spans="1:27" ht="12.5">
      <c r="A944" s="140"/>
      <c r="B944" s="140"/>
      <c r="C944" s="140"/>
      <c r="D944" s="140"/>
      <c r="E944" s="140"/>
      <c r="F944" s="140"/>
      <c r="G944" s="140"/>
      <c r="H944" s="140"/>
      <c r="I944" s="140"/>
      <c r="J944" s="140"/>
      <c r="K944" s="140"/>
      <c r="L944" s="140"/>
      <c r="M944" s="140"/>
      <c r="N944" s="140"/>
      <c r="O944" s="140"/>
      <c r="P944" s="140"/>
      <c r="Q944" s="140"/>
      <c r="R944" s="140"/>
      <c r="S944" s="140"/>
      <c r="T944" s="140"/>
      <c r="U944" s="140"/>
      <c r="V944" s="140"/>
      <c r="W944" s="140"/>
      <c r="X944" s="140"/>
      <c r="Y944" s="140"/>
      <c r="Z944" s="140"/>
      <c r="AA944" s="140"/>
    </row>
    <row r="945" spans="1:27" ht="12.5">
      <c r="A945" s="140"/>
      <c r="B945" s="140"/>
      <c r="C945" s="140"/>
      <c r="D945" s="140"/>
      <c r="E945" s="140"/>
      <c r="F945" s="140"/>
      <c r="G945" s="140"/>
      <c r="H945" s="140"/>
      <c r="I945" s="140"/>
      <c r="J945" s="140"/>
      <c r="K945" s="140"/>
      <c r="L945" s="140"/>
      <c r="M945" s="140"/>
      <c r="N945" s="140"/>
      <c r="O945" s="140"/>
      <c r="P945" s="140"/>
      <c r="Q945" s="140"/>
      <c r="R945" s="140"/>
      <c r="S945" s="140"/>
      <c r="T945" s="140"/>
      <c r="U945" s="140"/>
      <c r="V945" s="140"/>
      <c r="W945" s="140"/>
      <c r="X945" s="140"/>
      <c r="Y945" s="140"/>
      <c r="Z945" s="140"/>
      <c r="AA945" s="140"/>
    </row>
    <row r="946" spans="1:27" ht="12.5">
      <c r="A946" s="140"/>
      <c r="B946" s="140"/>
      <c r="C946" s="140"/>
      <c r="D946" s="140"/>
      <c r="E946" s="140"/>
      <c r="F946" s="140"/>
      <c r="G946" s="140"/>
      <c r="H946" s="140"/>
      <c r="I946" s="140"/>
      <c r="J946" s="140"/>
      <c r="K946" s="140"/>
      <c r="L946" s="140"/>
      <c r="M946" s="140"/>
      <c r="N946" s="140"/>
      <c r="O946" s="140"/>
      <c r="P946" s="140"/>
      <c r="Q946" s="140"/>
      <c r="R946" s="140"/>
      <c r="S946" s="140"/>
      <c r="T946" s="140"/>
      <c r="U946" s="140"/>
      <c r="V946" s="140"/>
      <c r="W946" s="140"/>
      <c r="X946" s="140"/>
      <c r="Y946" s="140"/>
      <c r="Z946" s="140"/>
      <c r="AA946" s="140"/>
    </row>
    <row r="947" spans="1:27" ht="12.5">
      <c r="A947" s="140"/>
      <c r="B947" s="140"/>
      <c r="C947" s="140"/>
      <c r="D947" s="140"/>
      <c r="E947" s="140"/>
      <c r="F947" s="140"/>
      <c r="G947" s="140"/>
      <c r="H947" s="140"/>
      <c r="I947" s="140"/>
      <c r="J947" s="140"/>
      <c r="K947" s="140"/>
      <c r="L947" s="140"/>
      <c r="M947" s="140"/>
      <c r="N947" s="140"/>
      <c r="O947" s="140"/>
      <c r="P947" s="140"/>
      <c r="Q947" s="140"/>
      <c r="R947" s="140"/>
      <c r="S947" s="140"/>
      <c r="T947" s="140"/>
      <c r="U947" s="140"/>
      <c r="V947" s="140"/>
      <c r="W947" s="140"/>
      <c r="X947" s="140"/>
      <c r="Y947" s="140"/>
      <c r="Z947" s="140"/>
      <c r="AA947" s="140"/>
    </row>
    <row r="948" spans="1:27" ht="12.5">
      <c r="A948" s="140"/>
      <c r="B948" s="140"/>
      <c r="C948" s="140"/>
      <c r="D948" s="140"/>
      <c r="E948" s="140"/>
      <c r="F948" s="140"/>
      <c r="G948" s="140"/>
      <c r="H948" s="140"/>
      <c r="I948" s="140"/>
      <c r="J948" s="140"/>
      <c r="K948" s="140"/>
      <c r="L948" s="140"/>
      <c r="M948" s="140"/>
      <c r="N948" s="140"/>
      <c r="O948" s="140"/>
      <c r="P948" s="140"/>
      <c r="Q948" s="140"/>
      <c r="R948" s="140"/>
      <c r="S948" s="140"/>
      <c r="T948" s="140"/>
      <c r="U948" s="140"/>
      <c r="V948" s="140"/>
      <c r="W948" s="140"/>
      <c r="X948" s="140"/>
      <c r="Y948" s="140"/>
      <c r="Z948" s="140"/>
      <c r="AA948" s="140"/>
    </row>
    <row r="949" spans="1:27" ht="12.5">
      <c r="A949" s="140"/>
      <c r="B949" s="140"/>
      <c r="C949" s="140"/>
      <c r="D949" s="140"/>
      <c r="E949" s="140"/>
      <c r="F949" s="140"/>
      <c r="G949" s="140"/>
      <c r="H949" s="140"/>
      <c r="I949" s="140"/>
      <c r="J949" s="140"/>
      <c r="K949" s="140"/>
      <c r="L949" s="140"/>
      <c r="M949" s="140"/>
      <c r="N949" s="140"/>
      <c r="O949" s="140"/>
      <c r="P949" s="140"/>
      <c r="Q949" s="140"/>
      <c r="R949" s="140"/>
      <c r="S949" s="140"/>
      <c r="T949" s="140"/>
      <c r="U949" s="140"/>
      <c r="V949" s="140"/>
      <c r="W949" s="140"/>
      <c r="X949" s="140"/>
      <c r="Y949" s="140"/>
      <c r="Z949" s="140"/>
      <c r="AA949" s="140"/>
    </row>
    <row r="950" spans="1:27" ht="12.5">
      <c r="A950" s="140"/>
      <c r="B950" s="140"/>
      <c r="C950" s="140"/>
      <c r="D950" s="140"/>
      <c r="E950" s="140"/>
      <c r="F950" s="140"/>
      <c r="G950" s="140"/>
      <c r="H950" s="140"/>
      <c r="I950" s="140"/>
      <c r="J950" s="140"/>
      <c r="K950" s="140"/>
      <c r="L950" s="140"/>
      <c r="M950" s="140"/>
      <c r="N950" s="140"/>
      <c r="O950" s="140"/>
      <c r="P950" s="140"/>
      <c r="Q950" s="140"/>
      <c r="R950" s="140"/>
      <c r="S950" s="140"/>
      <c r="T950" s="140"/>
      <c r="U950" s="140"/>
      <c r="V950" s="140"/>
      <c r="W950" s="140"/>
      <c r="X950" s="140"/>
      <c r="Y950" s="140"/>
      <c r="Z950" s="140"/>
      <c r="AA950" s="140"/>
    </row>
    <row r="951" spans="1:27" ht="12.5">
      <c r="A951" s="140"/>
      <c r="B951" s="140"/>
      <c r="C951" s="140"/>
      <c r="D951" s="140"/>
      <c r="E951" s="140"/>
      <c r="F951" s="140"/>
      <c r="G951" s="140"/>
      <c r="H951" s="140"/>
      <c r="I951" s="140"/>
      <c r="J951" s="140"/>
      <c r="K951" s="140"/>
      <c r="L951" s="140"/>
      <c r="M951" s="140"/>
      <c r="N951" s="140"/>
      <c r="O951" s="140"/>
      <c r="P951" s="140"/>
      <c r="Q951" s="140"/>
      <c r="R951" s="140"/>
      <c r="S951" s="140"/>
      <c r="T951" s="140"/>
      <c r="U951" s="140"/>
      <c r="V951" s="140"/>
      <c r="W951" s="140"/>
      <c r="X951" s="140"/>
      <c r="Y951" s="140"/>
      <c r="Z951" s="140"/>
      <c r="AA951" s="140"/>
    </row>
    <row r="952" spans="1:27" ht="12.5">
      <c r="A952" s="140"/>
      <c r="B952" s="140"/>
      <c r="C952" s="140"/>
      <c r="D952" s="140"/>
      <c r="E952" s="140"/>
      <c r="F952" s="140"/>
      <c r="G952" s="140"/>
      <c r="H952" s="140"/>
      <c r="I952" s="140"/>
      <c r="J952" s="140"/>
      <c r="K952" s="140"/>
      <c r="L952" s="140"/>
      <c r="M952" s="140"/>
      <c r="N952" s="140"/>
      <c r="O952" s="140"/>
      <c r="P952" s="140"/>
      <c r="Q952" s="140"/>
      <c r="R952" s="140"/>
      <c r="S952" s="140"/>
      <c r="T952" s="140"/>
      <c r="U952" s="140"/>
      <c r="V952" s="140"/>
      <c r="W952" s="140"/>
      <c r="X952" s="140"/>
      <c r="Y952" s="140"/>
      <c r="Z952" s="140"/>
      <c r="AA952" s="140"/>
    </row>
    <row r="953" spans="1:27" ht="12.5">
      <c r="A953" s="140"/>
      <c r="B953" s="140"/>
      <c r="C953" s="140"/>
      <c r="D953" s="140"/>
      <c r="E953" s="140"/>
      <c r="F953" s="140"/>
      <c r="G953" s="140"/>
      <c r="H953" s="140"/>
      <c r="I953" s="140"/>
      <c r="J953" s="140"/>
      <c r="K953" s="140"/>
      <c r="L953" s="140"/>
      <c r="M953" s="140"/>
      <c r="N953" s="140"/>
      <c r="O953" s="140"/>
      <c r="P953" s="140"/>
      <c r="Q953" s="140"/>
      <c r="R953" s="140"/>
      <c r="S953" s="140"/>
      <c r="T953" s="140"/>
      <c r="U953" s="140"/>
      <c r="V953" s="140"/>
      <c r="W953" s="140"/>
      <c r="X953" s="140"/>
      <c r="Y953" s="140"/>
      <c r="Z953" s="140"/>
      <c r="AA953" s="140"/>
    </row>
    <row r="954" spans="1:27" ht="12.5">
      <c r="A954" s="140"/>
      <c r="B954" s="140"/>
      <c r="C954" s="140"/>
      <c r="D954" s="140"/>
      <c r="E954" s="140"/>
      <c r="F954" s="140"/>
      <c r="G954" s="140"/>
      <c r="H954" s="140"/>
      <c r="I954" s="140"/>
      <c r="J954" s="140"/>
      <c r="K954" s="140"/>
      <c r="L954" s="140"/>
      <c r="M954" s="140"/>
      <c r="N954" s="140"/>
      <c r="O954" s="140"/>
      <c r="P954" s="140"/>
      <c r="Q954" s="140"/>
      <c r="R954" s="140"/>
      <c r="S954" s="140"/>
      <c r="T954" s="140"/>
      <c r="U954" s="140"/>
      <c r="V954" s="140"/>
      <c r="W954" s="140"/>
      <c r="X954" s="140"/>
      <c r="Y954" s="140"/>
      <c r="Z954" s="140"/>
      <c r="AA954" s="140"/>
    </row>
    <row r="955" spans="1:27" ht="12.5">
      <c r="A955" s="140"/>
      <c r="B955" s="140"/>
      <c r="C955" s="140"/>
      <c r="D955" s="140"/>
      <c r="E955" s="140"/>
      <c r="F955" s="140"/>
      <c r="G955" s="140"/>
      <c r="H955" s="140"/>
      <c r="I955" s="140"/>
      <c r="J955" s="140"/>
      <c r="K955" s="140"/>
      <c r="L955" s="140"/>
      <c r="M955" s="140"/>
      <c r="N955" s="140"/>
      <c r="O955" s="140"/>
      <c r="P955" s="140"/>
      <c r="Q955" s="140"/>
      <c r="R955" s="140"/>
      <c r="S955" s="140"/>
      <c r="T955" s="140"/>
      <c r="U955" s="140"/>
      <c r="V955" s="140"/>
      <c r="W955" s="140"/>
      <c r="X955" s="140"/>
      <c r="Y955" s="140"/>
      <c r="Z955" s="140"/>
      <c r="AA955" s="140"/>
    </row>
    <row r="956" spans="1:27" ht="12.5">
      <c r="A956" s="140"/>
      <c r="B956" s="140"/>
      <c r="C956" s="140"/>
      <c r="D956" s="140"/>
      <c r="E956" s="140"/>
      <c r="F956" s="140"/>
      <c r="G956" s="140"/>
      <c r="H956" s="140"/>
      <c r="I956" s="140"/>
      <c r="J956" s="140"/>
      <c r="K956" s="140"/>
      <c r="L956" s="140"/>
      <c r="M956" s="140"/>
      <c r="N956" s="140"/>
      <c r="O956" s="140"/>
      <c r="P956" s="140"/>
      <c r="Q956" s="140"/>
      <c r="R956" s="140"/>
      <c r="S956" s="140"/>
      <c r="T956" s="140"/>
      <c r="U956" s="140"/>
      <c r="V956" s="140"/>
      <c r="W956" s="140"/>
      <c r="X956" s="140"/>
      <c r="Y956" s="140"/>
      <c r="Z956" s="140"/>
      <c r="AA956" s="140"/>
    </row>
    <row r="957" spans="1:27" ht="12.5">
      <c r="A957" s="140"/>
      <c r="B957" s="140"/>
      <c r="C957" s="140"/>
      <c r="D957" s="140"/>
      <c r="E957" s="140"/>
      <c r="F957" s="140"/>
      <c r="G957" s="140"/>
      <c r="H957" s="140"/>
      <c r="I957" s="140"/>
      <c r="J957" s="140"/>
      <c r="K957" s="140"/>
      <c r="L957" s="140"/>
      <c r="M957" s="140"/>
      <c r="N957" s="140"/>
      <c r="O957" s="140"/>
      <c r="P957" s="140"/>
      <c r="Q957" s="140"/>
      <c r="R957" s="140"/>
      <c r="S957" s="140"/>
      <c r="T957" s="140"/>
      <c r="U957" s="140"/>
      <c r="V957" s="140"/>
      <c r="W957" s="140"/>
      <c r="X957" s="140"/>
      <c r="Y957" s="140"/>
      <c r="Z957" s="140"/>
      <c r="AA957" s="140"/>
    </row>
    <row r="958" spans="1:27" ht="12.5">
      <c r="A958" s="140"/>
      <c r="B958" s="140"/>
      <c r="C958" s="140"/>
      <c r="D958" s="140"/>
      <c r="E958" s="140"/>
      <c r="F958" s="140"/>
      <c r="G958" s="140"/>
      <c r="H958" s="140"/>
      <c r="I958" s="140"/>
      <c r="J958" s="140"/>
      <c r="K958" s="140"/>
      <c r="L958" s="140"/>
      <c r="M958" s="140"/>
      <c r="N958" s="140"/>
      <c r="O958" s="140"/>
      <c r="P958" s="140"/>
      <c r="Q958" s="140"/>
      <c r="R958" s="140"/>
      <c r="S958" s="140"/>
      <c r="T958" s="140"/>
      <c r="U958" s="140"/>
      <c r="V958" s="140"/>
      <c r="W958" s="140"/>
      <c r="X958" s="140"/>
      <c r="Y958" s="140"/>
      <c r="Z958" s="140"/>
      <c r="AA958" s="140"/>
    </row>
    <row r="959" spans="1:27" ht="12.5">
      <c r="A959" s="140"/>
      <c r="B959" s="140"/>
      <c r="C959" s="140"/>
      <c r="D959" s="140"/>
      <c r="E959" s="140"/>
      <c r="F959" s="140"/>
      <c r="G959" s="140"/>
      <c r="H959" s="140"/>
      <c r="I959" s="140"/>
      <c r="J959" s="140"/>
      <c r="K959" s="140"/>
      <c r="L959" s="140"/>
      <c r="M959" s="140"/>
      <c r="N959" s="140"/>
      <c r="O959" s="140"/>
      <c r="P959" s="140"/>
      <c r="Q959" s="140"/>
      <c r="R959" s="140"/>
      <c r="S959" s="140"/>
      <c r="T959" s="140"/>
      <c r="U959" s="140"/>
      <c r="V959" s="140"/>
      <c r="W959" s="140"/>
      <c r="X959" s="140"/>
      <c r="Y959" s="140"/>
      <c r="Z959" s="140"/>
      <c r="AA959" s="140"/>
    </row>
    <row r="960" spans="1:27" ht="12.5">
      <c r="A960" s="140"/>
      <c r="B960" s="140"/>
      <c r="C960" s="140"/>
      <c r="D960" s="140"/>
      <c r="E960" s="140"/>
      <c r="F960" s="140"/>
      <c r="G960" s="140"/>
      <c r="H960" s="140"/>
      <c r="I960" s="140"/>
      <c r="J960" s="140"/>
      <c r="K960" s="140"/>
      <c r="L960" s="140"/>
      <c r="M960" s="140"/>
      <c r="N960" s="140"/>
      <c r="O960" s="140"/>
      <c r="P960" s="140"/>
      <c r="Q960" s="140"/>
      <c r="R960" s="140"/>
      <c r="S960" s="140"/>
      <c r="T960" s="140"/>
      <c r="U960" s="140"/>
      <c r="V960" s="140"/>
      <c r="W960" s="140"/>
      <c r="X960" s="140"/>
      <c r="Y960" s="140"/>
      <c r="Z960" s="140"/>
      <c r="AA960" s="140"/>
    </row>
    <row r="961" spans="1:27" ht="12.5">
      <c r="A961" s="140"/>
      <c r="B961" s="140"/>
      <c r="C961" s="140"/>
      <c r="D961" s="140"/>
      <c r="E961" s="140"/>
      <c r="F961" s="140"/>
      <c r="G961" s="140"/>
      <c r="H961" s="140"/>
      <c r="I961" s="140"/>
      <c r="J961" s="140"/>
      <c r="K961" s="140"/>
      <c r="L961" s="140"/>
      <c r="M961" s="140"/>
      <c r="N961" s="140"/>
      <c r="O961" s="140"/>
      <c r="P961" s="140"/>
      <c r="Q961" s="140"/>
      <c r="R961" s="140"/>
      <c r="S961" s="140"/>
      <c r="T961" s="140"/>
      <c r="U961" s="140"/>
      <c r="V961" s="140"/>
      <c r="W961" s="140"/>
      <c r="X961" s="140"/>
      <c r="Y961" s="140"/>
      <c r="Z961" s="140"/>
      <c r="AA961" s="140"/>
    </row>
    <row r="962" spans="1:27" ht="12.5">
      <c r="A962" s="140"/>
      <c r="B962" s="140"/>
      <c r="C962" s="140"/>
      <c r="D962" s="140"/>
      <c r="E962" s="140"/>
      <c r="F962" s="140"/>
      <c r="G962" s="140"/>
      <c r="H962" s="140"/>
      <c r="I962" s="140"/>
      <c r="J962" s="140"/>
      <c r="K962" s="140"/>
      <c r="L962" s="140"/>
      <c r="M962" s="140"/>
      <c r="N962" s="140"/>
      <c r="O962" s="140"/>
      <c r="P962" s="140"/>
      <c r="Q962" s="140"/>
      <c r="R962" s="140"/>
      <c r="S962" s="140"/>
      <c r="T962" s="140"/>
      <c r="U962" s="140"/>
      <c r="V962" s="140"/>
      <c r="W962" s="140"/>
      <c r="X962" s="140"/>
      <c r="Y962" s="140"/>
      <c r="Z962" s="140"/>
      <c r="AA962" s="140"/>
    </row>
    <row r="963" spans="1:27" ht="12.5">
      <c r="A963" s="140"/>
      <c r="B963" s="140"/>
      <c r="C963" s="140"/>
      <c r="D963" s="140"/>
      <c r="E963" s="140"/>
      <c r="F963" s="140"/>
      <c r="G963" s="140"/>
      <c r="H963" s="140"/>
      <c r="I963" s="140"/>
      <c r="J963" s="140"/>
      <c r="K963" s="140"/>
      <c r="L963" s="140"/>
      <c r="M963" s="140"/>
      <c r="N963" s="140"/>
      <c r="O963" s="140"/>
      <c r="P963" s="140"/>
      <c r="Q963" s="140"/>
      <c r="R963" s="140"/>
      <c r="S963" s="140"/>
      <c r="T963" s="140"/>
      <c r="U963" s="140"/>
      <c r="V963" s="140"/>
      <c r="W963" s="140"/>
      <c r="X963" s="140"/>
      <c r="Y963" s="140"/>
      <c r="Z963" s="140"/>
      <c r="AA963" s="140"/>
    </row>
    <row r="964" spans="1:27" ht="12.5">
      <c r="A964" s="140"/>
      <c r="B964" s="140"/>
      <c r="C964" s="140"/>
      <c r="D964" s="140"/>
      <c r="E964" s="140"/>
      <c r="F964" s="140"/>
      <c r="G964" s="140"/>
      <c r="H964" s="140"/>
      <c r="I964" s="140"/>
      <c r="J964" s="140"/>
      <c r="K964" s="140"/>
      <c r="L964" s="140"/>
      <c r="M964" s="140"/>
      <c r="N964" s="140"/>
      <c r="O964" s="140"/>
      <c r="P964" s="140"/>
      <c r="Q964" s="140"/>
      <c r="R964" s="140"/>
      <c r="S964" s="140"/>
      <c r="T964" s="140"/>
      <c r="U964" s="140"/>
      <c r="V964" s="140"/>
      <c r="W964" s="140"/>
      <c r="X964" s="140"/>
      <c r="Y964" s="140"/>
      <c r="Z964" s="140"/>
      <c r="AA964" s="140"/>
    </row>
    <row r="965" spans="1:27" ht="12.5">
      <c r="A965" s="140"/>
      <c r="B965" s="140"/>
      <c r="C965" s="140"/>
      <c r="D965" s="140"/>
      <c r="E965" s="140"/>
      <c r="F965" s="140"/>
      <c r="G965" s="140"/>
      <c r="H965" s="140"/>
      <c r="I965" s="140"/>
      <c r="J965" s="140"/>
      <c r="K965" s="140"/>
      <c r="L965" s="140"/>
      <c r="M965" s="140"/>
      <c r="N965" s="140"/>
      <c r="O965" s="140"/>
      <c r="P965" s="140"/>
      <c r="Q965" s="140"/>
      <c r="R965" s="140"/>
      <c r="S965" s="140"/>
      <c r="T965" s="140"/>
      <c r="U965" s="140"/>
      <c r="V965" s="140"/>
      <c r="W965" s="140"/>
      <c r="X965" s="140"/>
      <c r="Y965" s="140"/>
      <c r="Z965" s="140"/>
      <c r="AA965" s="140"/>
    </row>
    <row r="966" spans="1:27" ht="12.5">
      <c r="A966" s="140"/>
      <c r="B966" s="140"/>
      <c r="C966" s="140"/>
      <c r="D966" s="140"/>
      <c r="E966" s="140"/>
      <c r="F966" s="140"/>
      <c r="G966" s="140"/>
      <c r="H966" s="140"/>
      <c r="I966" s="140"/>
      <c r="J966" s="140"/>
      <c r="K966" s="140"/>
      <c r="L966" s="140"/>
      <c r="M966" s="140"/>
      <c r="N966" s="140"/>
      <c r="O966" s="140"/>
      <c r="P966" s="140"/>
      <c r="Q966" s="140"/>
      <c r="R966" s="140"/>
      <c r="S966" s="140"/>
      <c r="T966" s="140"/>
      <c r="U966" s="140"/>
      <c r="V966" s="140"/>
      <c r="W966" s="140"/>
      <c r="X966" s="140"/>
      <c r="Y966" s="140"/>
      <c r="Z966" s="140"/>
      <c r="AA966" s="140"/>
    </row>
    <row r="967" spans="1:27" ht="12.5">
      <c r="A967" s="140"/>
      <c r="B967" s="140"/>
      <c r="C967" s="140"/>
      <c r="D967" s="140"/>
      <c r="E967" s="140"/>
      <c r="F967" s="140"/>
      <c r="G967" s="140"/>
      <c r="H967" s="140"/>
      <c r="I967" s="140"/>
      <c r="J967" s="140"/>
      <c r="K967" s="140"/>
      <c r="L967" s="140"/>
      <c r="M967" s="140"/>
      <c r="N967" s="140"/>
      <c r="O967" s="140"/>
      <c r="P967" s="140"/>
      <c r="Q967" s="140"/>
      <c r="R967" s="140"/>
      <c r="S967" s="140"/>
      <c r="T967" s="140"/>
      <c r="U967" s="140"/>
      <c r="V967" s="140"/>
      <c r="W967" s="140"/>
      <c r="X967" s="140"/>
      <c r="Y967" s="140"/>
      <c r="Z967" s="140"/>
      <c r="AA967" s="140"/>
    </row>
    <row r="968" spans="1:27" ht="12.5">
      <c r="A968" s="140"/>
      <c r="B968" s="140"/>
      <c r="C968" s="140"/>
      <c r="D968" s="140"/>
      <c r="E968" s="140"/>
      <c r="F968" s="140"/>
      <c r="G968" s="140"/>
      <c r="H968" s="140"/>
      <c r="I968" s="140"/>
      <c r="J968" s="140"/>
      <c r="K968" s="140"/>
      <c r="L968" s="140"/>
      <c r="M968" s="140"/>
      <c r="N968" s="140"/>
      <c r="O968" s="140"/>
      <c r="P968" s="140"/>
      <c r="Q968" s="140"/>
      <c r="R968" s="140"/>
      <c r="S968" s="140"/>
      <c r="T968" s="140"/>
      <c r="U968" s="140"/>
      <c r="V968" s="140"/>
      <c r="W968" s="140"/>
      <c r="X968" s="140"/>
      <c r="Y968" s="140"/>
      <c r="Z968" s="140"/>
      <c r="AA968" s="140"/>
    </row>
    <row r="969" spans="1:27" ht="12.5">
      <c r="A969" s="140"/>
      <c r="B969" s="140"/>
      <c r="C969" s="140"/>
      <c r="D969" s="140"/>
      <c r="E969" s="140"/>
      <c r="F969" s="140"/>
      <c r="G969" s="140"/>
      <c r="H969" s="140"/>
      <c r="I969" s="140"/>
      <c r="J969" s="140"/>
      <c r="K969" s="140"/>
      <c r="L969" s="140"/>
      <c r="M969" s="140"/>
      <c r="N969" s="140"/>
      <c r="O969" s="140"/>
      <c r="P969" s="140"/>
      <c r="Q969" s="140"/>
      <c r="R969" s="140"/>
      <c r="S969" s="140"/>
      <c r="T969" s="140"/>
      <c r="U969" s="140"/>
      <c r="V969" s="140"/>
      <c r="W969" s="140"/>
      <c r="X969" s="140"/>
      <c r="Y969" s="140"/>
      <c r="Z969" s="140"/>
      <c r="AA969" s="140"/>
    </row>
    <row r="970" spans="1:27" ht="12.5">
      <c r="A970" s="140"/>
      <c r="B970" s="140"/>
      <c r="C970" s="140"/>
      <c r="D970" s="140"/>
      <c r="E970" s="140"/>
      <c r="F970" s="140"/>
      <c r="G970" s="140"/>
      <c r="H970" s="140"/>
      <c r="I970" s="140"/>
      <c r="J970" s="140"/>
      <c r="K970" s="140"/>
      <c r="L970" s="140"/>
      <c r="M970" s="140"/>
      <c r="N970" s="140"/>
      <c r="O970" s="140"/>
      <c r="P970" s="140"/>
      <c r="Q970" s="140"/>
      <c r="R970" s="140"/>
      <c r="S970" s="140"/>
      <c r="T970" s="140"/>
      <c r="U970" s="140"/>
      <c r="V970" s="140"/>
      <c r="W970" s="140"/>
      <c r="X970" s="140"/>
      <c r="Y970" s="140"/>
      <c r="Z970" s="140"/>
      <c r="AA970" s="140"/>
    </row>
    <row r="971" spans="1:27" ht="12.5">
      <c r="A971" s="140"/>
      <c r="B971" s="140"/>
      <c r="C971" s="140"/>
      <c r="D971" s="140"/>
      <c r="E971" s="140"/>
      <c r="F971" s="140"/>
      <c r="G971" s="140"/>
      <c r="H971" s="140"/>
      <c r="I971" s="140"/>
      <c r="J971" s="140"/>
      <c r="K971" s="140"/>
      <c r="L971" s="140"/>
      <c r="M971" s="140"/>
      <c r="N971" s="140"/>
      <c r="O971" s="140"/>
      <c r="P971" s="140"/>
      <c r="Q971" s="140"/>
      <c r="R971" s="140"/>
      <c r="S971" s="140"/>
      <c r="T971" s="140"/>
      <c r="U971" s="140"/>
      <c r="V971" s="140"/>
      <c r="W971" s="140"/>
      <c r="X971" s="140"/>
      <c r="Y971" s="140"/>
      <c r="Z971" s="140"/>
      <c r="AA971" s="140"/>
    </row>
    <row r="972" spans="1:27" ht="12.5">
      <c r="A972" s="140"/>
      <c r="B972" s="140"/>
      <c r="C972" s="140"/>
      <c r="D972" s="140"/>
      <c r="E972" s="140"/>
      <c r="F972" s="140"/>
      <c r="G972" s="140"/>
      <c r="H972" s="140"/>
      <c r="I972" s="140"/>
      <c r="J972" s="140"/>
      <c r="K972" s="140"/>
      <c r="L972" s="140"/>
      <c r="M972" s="140"/>
      <c r="N972" s="140"/>
      <c r="O972" s="140"/>
      <c r="P972" s="140"/>
      <c r="Q972" s="140"/>
      <c r="R972" s="140"/>
      <c r="S972" s="140"/>
      <c r="T972" s="140"/>
      <c r="U972" s="140"/>
      <c r="V972" s="140"/>
      <c r="W972" s="140"/>
      <c r="X972" s="140"/>
      <c r="Y972" s="140"/>
      <c r="Z972" s="140"/>
      <c r="AA972" s="140"/>
    </row>
    <row r="973" spans="1:27" ht="12.5">
      <c r="A973" s="140"/>
      <c r="B973" s="140"/>
      <c r="C973" s="140"/>
      <c r="D973" s="140"/>
      <c r="E973" s="140"/>
      <c r="F973" s="140"/>
      <c r="G973" s="140"/>
      <c r="H973" s="140"/>
      <c r="I973" s="140"/>
      <c r="J973" s="140"/>
      <c r="K973" s="140"/>
      <c r="L973" s="140"/>
      <c r="M973" s="140"/>
      <c r="N973" s="140"/>
      <c r="O973" s="140"/>
      <c r="P973" s="140"/>
      <c r="Q973" s="140"/>
      <c r="R973" s="140"/>
      <c r="S973" s="140"/>
      <c r="T973" s="140"/>
      <c r="U973" s="140"/>
      <c r="V973" s="140"/>
      <c r="W973" s="140"/>
      <c r="X973" s="140"/>
      <c r="Y973" s="140"/>
      <c r="Z973" s="140"/>
      <c r="AA973" s="140"/>
    </row>
    <row r="974" spans="1:27" ht="12.5">
      <c r="A974" s="140"/>
      <c r="B974" s="140"/>
      <c r="C974" s="140"/>
      <c r="D974" s="140"/>
      <c r="E974" s="140"/>
      <c r="F974" s="140"/>
      <c r="G974" s="140"/>
      <c r="H974" s="140"/>
      <c r="I974" s="140"/>
      <c r="J974" s="140"/>
      <c r="K974" s="140"/>
      <c r="L974" s="140"/>
      <c r="M974" s="140"/>
      <c r="N974" s="140"/>
      <c r="O974" s="140"/>
      <c r="P974" s="140"/>
      <c r="Q974" s="140"/>
      <c r="R974" s="140"/>
      <c r="S974" s="140"/>
      <c r="T974" s="140"/>
      <c r="U974" s="140"/>
      <c r="V974" s="140"/>
      <c r="W974" s="140"/>
      <c r="X974" s="140"/>
      <c r="Y974" s="140"/>
      <c r="Z974" s="140"/>
      <c r="AA974" s="140"/>
    </row>
    <row r="975" spans="1:27" ht="12.5">
      <c r="A975" s="140"/>
      <c r="B975" s="140"/>
      <c r="C975" s="140"/>
      <c r="D975" s="140"/>
      <c r="E975" s="140"/>
      <c r="F975" s="140"/>
      <c r="G975" s="140"/>
      <c r="H975" s="140"/>
      <c r="I975" s="140"/>
      <c r="J975" s="140"/>
      <c r="K975" s="140"/>
      <c r="L975" s="140"/>
      <c r="M975" s="140"/>
      <c r="N975" s="140"/>
      <c r="O975" s="140"/>
      <c r="P975" s="140"/>
      <c r="Q975" s="140"/>
      <c r="R975" s="140"/>
      <c r="S975" s="140"/>
      <c r="T975" s="140"/>
      <c r="U975" s="140"/>
      <c r="V975" s="140"/>
      <c r="W975" s="140"/>
      <c r="X975" s="140"/>
      <c r="Y975" s="140"/>
      <c r="Z975" s="140"/>
      <c r="AA975" s="140"/>
    </row>
    <row r="976" spans="1:27" ht="12.5">
      <c r="A976" s="140"/>
      <c r="B976" s="140"/>
      <c r="C976" s="140"/>
      <c r="D976" s="140"/>
      <c r="E976" s="140"/>
      <c r="F976" s="140"/>
      <c r="G976" s="140"/>
      <c r="H976" s="140"/>
      <c r="I976" s="140"/>
      <c r="J976" s="140"/>
      <c r="K976" s="140"/>
      <c r="L976" s="140"/>
      <c r="M976" s="140"/>
      <c r="N976" s="140"/>
      <c r="O976" s="140"/>
      <c r="P976" s="140"/>
      <c r="Q976" s="140"/>
      <c r="R976" s="140"/>
      <c r="S976" s="140"/>
      <c r="T976" s="140"/>
      <c r="U976" s="140"/>
      <c r="V976" s="140"/>
      <c r="W976" s="140"/>
      <c r="X976" s="140"/>
      <c r="Y976" s="140"/>
      <c r="Z976" s="140"/>
      <c r="AA976" s="140"/>
    </row>
    <row r="977" spans="1:27" ht="12.5">
      <c r="A977" s="140"/>
      <c r="B977" s="140"/>
      <c r="C977" s="140"/>
      <c r="D977" s="140"/>
      <c r="E977" s="140"/>
      <c r="F977" s="140"/>
      <c r="G977" s="140"/>
      <c r="H977" s="140"/>
      <c r="I977" s="140"/>
      <c r="J977" s="140"/>
      <c r="K977" s="140"/>
      <c r="L977" s="140"/>
      <c r="M977" s="140"/>
      <c r="N977" s="140"/>
      <c r="O977" s="140"/>
      <c r="P977" s="140"/>
      <c r="Q977" s="140"/>
      <c r="R977" s="140"/>
      <c r="S977" s="140"/>
      <c r="T977" s="140"/>
      <c r="U977" s="140"/>
      <c r="V977" s="140"/>
      <c r="W977" s="140"/>
      <c r="X977" s="140"/>
      <c r="Y977" s="140"/>
      <c r="Z977" s="140"/>
      <c r="AA977" s="140"/>
    </row>
    <row r="978" spans="1:27" ht="12.5">
      <c r="A978" s="140"/>
      <c r="B978" s="140"/>
      <c r="C978" s="140"/>
      <c r="D978" s="140"/>
      <c r="E978" s="140"/>
      <c r="F978" s="140"/>
      <c r="G978" s="140"/>
      <c r="H978" s="140"/>
      <c r="I978" s="140"/>
      <c r="J978" s="140"/>
      <c r="K978" s="140"/>
      <c r="L978" s="140"/>
      <c r="M978" s="140"/>
      <c r="N978" s="140"/>
      <c r="O978" s="140"/>
      <c r="P978" s="140"/>
      <c r="Q978" s="140"/>
      <c r="R978" s="140"/>
      <c r="S978" s="140"/>
      <c r="T978" s="140"/>
      <c r="U978" s="140"/>
      <c r="V978" s="140"/>
      <c r="W978" s="140"/>
      <c r="X978" s="140"/>
      <c r="Y978" s="140"/>
      <c r="Z978" s="140"/>
      <c r="AA978" s="140"/>
    </row>
    <row r="979" spans="1:27" ht="12.5">
      <c r="A979" s="140"/>
      <c r="B979" s="140"/>
      <c r="C979" s="140"/>
      <c r="D979" s="140"/>
      <c r="E979" s="140"/>
      <c r="F979" s="140"/>
      <c r="G979" s="140"/>
      <c r="H979" s="140"/>
      <c r="I979" s="140"/>
      <c r="J979" s="140"/>
      <c r="K979" s="140"/>
      <c r="L979" s="140"/>
      <c r="M979" s="140"/>
      <c r="N979" s="140"/>
      <c r="O979" s="140"/>
      <c r="P979" s="140"/>
      <c r="Q979" s="140"/>
      <c r="R979" s="140"/>
      <c r="S979" s="140"/>
      <c r="T979" s="140"/>
      <c r="U979" s="140"/>
      <c r="V979" s="140"/>
      <c r="W979" s="140"/>
      <c r="X979" s="140"/>
      <c r="Y979" s="140"/>
      <c r="Z979" s="140"/>
      <c r="AA979" s="140"/>
    </row>
    <row r="980" spans="1:27" ht="12.5">
      <c r="A980" s="140"/>
      <c r="B980" s="140"/>
      <c r="C980" s="140"/>
      <c r="D980" s="140"/>
      <c r="E980" s="140"/>
      <c r="F980" s="140"/>
      <c r="G980" s="140"/>
      <c r="H980" s="140"/>
      <c r="I980" s="140"/>
      <c r="J980" s="140"/>
      <c r="K980" s="140"/>
      <c r="L980" s="140"/>
      <c r="M980" s="140"/>
      <c r="N980" s="140"/>
      <c r="O980" s="140"/>
      <c r="P980" s="140"/>
      <c r="Q980" s="140"/>
      <c r="R980" s="140"/>
      <c r="S980" s="140"/>
      <c r="T980" s="140"/>
      <c r="U980" s="140"/>
      <c r="V980" s="140"/>
      <c r="W980" s="140"/>
      <c r="X980" s="140"/>
      <c r="Y980" s="140"/>
      <c r="Z980" s="140"/>
      <c r="AA980" s="140"/>
    </row>
    <row r="981" spans="1:27" ht="12.5">
      <c r="A981" s="140"/>
      <c r="B981" s="140"/>
      <c r="C981" s="140"/>
      <c r="D981" s="140"/>
      <c r="E981" s="140"/>
      <c r="F981" s="140"/>
      <c r="G981" s="140"/>
      <c r="H981" s="140"/>
      <c r="I981" s="140"/>
      <c r="J981" s="140"/>
      <c r="K981" s="140"/>
      <c r="L981" s="140"/>
      <c r="M981" s="140"/>
      <c r="N981" s="140"/>
      <c r="O981" s="140"/>
      <c r="P981" s="140"/>
      <c r="Q981" s="140"/>
      <c r="R981" s="140"/>
      <c r="S981" s="140"/>
      <c r="T981" s="140"/>
      <c r="U981" s="140"/>
      <c r="V981" s="140"/>
      <c r="W981" s="140"/>
      <c r="X981" s="140"/>
      <c r="Y981" s="140"/>
      <c r="Z981" s="140"/>
      <c r="AA981" s="140"/>
    </row>
    <row r="982" spans="1:27" ht="12.5">
      <c r="A982" s="140"/>
      <c r="B982" s="140"/>
      <c r="C982" s="140"/>
      <c r="D982" s="140"/>
      <c r="E982" s="140"/>
      <c r="F982" s="140"/>
      <c r="G982" s="140"/>
      <c r="H982" s="140"/>
      <c r="I982" s="140"/>
      <c r="J982" s="140"/>
      <c r="K982" s="140"/>
      <c r="L982" s="140"/>
      <c r="M982" s="140"/>
      <c r="N982" s="140"/>
      <c r="O982" s="140"/>
      <c r="P982" s="140"/>
      <c r="Q982" s="140"/>
      <c r="R982" s="140"/>
      <c r="S982" s="140"/>
      <c r="T982" s="140"/>
      <c r="U982" s="140"/>
      <c r="V982" s="140"/>
      <c r="W982" s="140"/>
      <c r="X982" s="140"/>
      <c r="Y982" s="140"/>
      <c r="Z982" s="140"/>
      <c r="AA982" s="140"/>
    </row>
    <row r="983" spans="1:27" ht="12.5">
      <c r="A983" s="140"/>
      <c r="B983" s="140"/>
      <c r="C983" s="140"/>
      <c r="D983" s="140"/>
      <c r="E983" s="140"/>
      <c r="F983" s="140"/>
      <c r="G983" s="140"/>
      <c r="H983" s="140"/>
      <c r="I983" s="140"/>
      <c r="J983" s="140"/>
      <c r="K983" s="140"/>
      <c r="L983" s="140"/>
      <c r="M983" s="140"/>
      <c r="N983" s="140"/>
      <c r="O983" s="140"/>
      <c r="P983" s="140"/>
      <c r="Q983" s="140"/>
      <c r="R983" s="140"/>
      <c r="S983" s="140"/>
      <c r="T983" s="140"/>
      <c r="U983" s="140"/>
      <c r="V983" s="140"/>
      <c r="W983" s="140"/>
      <c r="X983" s="140"/>
      <c r="Y983" s="140"/>
      <c r="Z983" s="140"/>
      <c r="AA983" s="140"/>
    </row>
    <row r="984" spans="1:27" ht="12.5">
      <c r="A984" s="140"/>
      <c r="B984" s="140"/>
      <c r="C984" s="140"/>
      <c r="D984" s="140"/>
      <c r="E984" s="140"/>
      <c r="F984" s="140"/>
      <c r="G984" s="140"/>
      <c r="H984" s="140"/>
      <c r="I984" s="140"/>
      <c r="J984" s="140"/>
      <c r="K984" s="140"/>
      <c r="L984" s="140"/>
      <c r="M984" s="140"/>
      <c r="N984" s="140"/>
      <c r="O984" s="140"/>
      <c r="P984" s="140"/>
      <c r="Q984" s="140"/>
      <c r="R984" s="140"/>
      <c r="S984" s="140"/>
      <c r="T984" s="140"/>
      <c r="U984" s="140"/>
      <c r="V984" s="140"/>
      <c r="W984" s="140"/>
      <c r="X984" s="140"/>
      <c r="Y984" s="140"/>
      <c r="Z984" s="140"/>
      <c r="AA984" s="140"/>
    </row>
    <row r="985" spans="1:27" ht="12.5">
      <c r="A985" s="140"/>
      <c r="B985" s="140"/>
      <c r="C985" s="140"/>
      <c r="D985" s="140"/>
      <c r="E985" s="140"/>
      <c r="F985" s="140"/>
      <c r="G985" s="140"/>
      <c r="H985" s="140"/>
      <c r="I985" s="140"/>
      <c r="J985" s="140"/>
      <c r="K985" s="140"/>
      <c r="L985" s="140"/>
      <c r="M985" s="140"/>
      <c r="N985" s="140"/>
      <c r="O985" s="140"/>
      <c r="P985" s="140"/>
      <c r="Q985" s="140"/>
      <c r="R985" s="140"/>
      <c r="S985" s="140"/>
      <c r="T985" s="140"/>
      <c r="U985" s="140"/>
      <c r="V985" s="140"/>
      <c r="W985" s="140"/>
      <c r="X985" s="140"/>
      <c r="Y985" s="140"/>
      <c r="Z985" s="140"/>
      <c r="AA985" s="140"/>
    </row>
    <row r="986" spans="1:27" ht="12.5">
      <c r="A986" s="140"/>
      <c r="B986" s="140"/>
      <c r="C986" s="140"/>
      <c r="D986" s="140"/>
      <c r="E986" s="140"/>
      <c r="F986" s="140"/>
      <c r="G986" s="140"/>
      <c r="H986" s="140"/>
      <c r="I986" s="140"/>
      <c r="J986" s="140"/>
      <c r="K986" s="140"/>
      <c r="L986" s="140"/>
      <c r="M986" s="140"/>
      <c r="N986" s="140"/>
      <c r="O986" s="140"/>
      <c r="P986" s="140"/>
      <c r="Q986" s="140"/>
      <c r="R986" s="140"/>
      <c r="S986" s="140"/>
      <c r="T986" s="140"/>
      <c r="U986" s="140"/>
      <c r="V986" s="140"/>
      <c r="W986" s="140"/>
      <c r="X986" s="140"/>
      <c r="Y986" s="140"/>
      <c r="Z986" s="140"/>
      <c r="AA986" s="140"/>
    </row>
    <row r="987" spans="1:27" ht="12.5">
      <c r="A987" s="140"/>
      <c r="B987" s="140"/>
      <c r="C987" s="140"/>
      <c r="D987" s="140"/>
      <c r="E987" s="140"/>
      <c r="F987" s="140"/>
      <c r="G987" s="140"/>
      <c r="H987" s="140"/>
      <c r="I987" s="140"/>
      <c r="J987" s="140"/>
      <c r="K987" s="140"/>
      <c r="L987" s="140"/>
      <c r="M987" s="140"/>
      <c r="N987" s="140"/>
      <c r="O987" s="140"/>
      <c r="P987" s="140"/>
      <c r="Q987" s="140"/>
      <c r="R987" s="140"/>
      <c r="S987" s="140"/>
      <c r="T987" s="140"/>
      <c r="U987" s="140"/>
      <c r="V987" s="140"/>
      <c r="W987" s="140"/>
      <c r="X987" s="140"/>
      <c r="Y987" s="140"/>
      <c r="Z987" s="140"/>
      <c r="AA987" s="140"/>
    </row>
    <row r="988" spans="1:27" ht="12.5">
      <c r="A988" s="140"/>
      <c r="B988" s="140"/>
      <c r="C988" s="140"/>
      <c r="D988" s="140"/>
      <c r="E988" s="140"/>
      <c r="F988" s="140"/>
      <c r="G988" s="140"/>
      <c r="H988" s="140"/>
      <c r="I988" s="140"/>
      <c r="J988" s="140"/>
      <c r="K988" s="140"/>
      <c r="L988" s="140"/>
      <c r="M988" s="140"/>
      <c r="N988" s="140"/>
      <c r="O988" s="140"/>
      <c r="P988" s="140"/>
      <c r="Q988" s="140"/>
      <c r="R988" s="140"/>
      <c r="S988" s="140"/>
      <c r="T988" s="140"/>
      <c r="U988" s="140"/>
      <c r="V988" s="140"/>
      <c r="W988" s="140"/>
      <c r="X988" s="140"/>
      <c r="Y988" s="140"/>
      <c r="Z988" s="140"/>
      <c r="AA988" s="140"/>
    </row>
    <row r="989" spans="1:27" ht="12.5">
      <c r="A989" s="140"/>
      <c r="B989" s="140"/>
      <c r="C989" s="140"/>
      <c r="D989" s="140"/>
      <c r="E989" s="140"/>
      <c r="F989" s="140"/>
      <c r="G989" s="140"/>
      <c r="H989" s="140"/>
      <c r="I989" s="140"/>
      <c r="J989" s="140"/>
      <c r="K989" s="140"/>
      <c r="L989" s="140"/>
      <c r="M989" s="140"/>
      <c r="N989" s="140"/>
      <c r="O989" s="140"/>
      <c r="P989" s="140"/>
      <c r="Q989" s="140"/>
      <c r="R989" s="140"/>
      <c r="S989" s="140"/>
      <c r="T989" s="140"/>
      <c r="U989" s="140"/>
      <c r="V989" s="140"/>
      <c r="W989" s="140"/>
      <c r="X989" s="140"/>
      <c r="Y989" s="140"/>
      <c r="Z989" s="140"/>
      <c r="AA989" s="140"/>
    </row>
    <row r="990" spans="1:27" ht="12.5">
      <c r="A990" s="140"/>
      <c r="B990" s="140"/>
      <c r="C990" s="140"/>
      <c r="D990" s="140"/>
      <c r="E990" s="140"/>
      <c r="F990" s="140"/>
      <c r="G990" s="140"/>
      <c r="H990" s="140"/>
      <c r="I990" s="140"/>
      <c r="J990" s="140"/>
      <c r="K990" s="140"/>
      <c r="L990" s="140"/>
      <c r="M990" s="140"/>
      <c r="N990" s="140"/>
      <c r="O990" s="140"/>
      <c r="P990" s="140"/>
      <c r="Q990" s="140"/>
      <c r="R990" s="140"/>
      <c r="S990" s="140"/>
      <c r="T990" s="140"/>
      <c r="U990" s="140"/>
      <c r="V990" s="140"/>
      <c r="W990" s="140"/>
      <c r="X990" s="140"/>
      <c r="Y990" s="140"/>
      <c r="Z990" s="140"/>
      <c r="AA990" s="140"/>
    </row>
    <row r="991" spans="1:27" ht="12.5">
      <c r="A991" s="140"/>
      <c r="B991" s="140"/>
      <c r="C991" s="140"/>
      <c r="D991" s="140"/>
      <c r="E991" s="140"/>
      <c r="F991" s="140"/>
      <c r="G991" s="140"/>
      <c r="H991" s="140"/>
      <c r="I991" s="140"/>
      <c r="J991" s="140"/>
      <c r="K991" s="140"/>
      <c r="L991" s="140"/>
      <c r="M991" s="140"/>
      <c r="N991" s="140"/>
      <c r="O991" s="140"/>
      <c r="P991" s="140"/>
      <c r="Q991" s="140"/>
      <c r="R991" s="140"/>
      <c r="S991" s="140"/>
      <c r="T991" s="140"/>
      <c r="U991" s="140"/>
      <c r="V991" s="140"/>
      <c r="W991" s="140"/>
      <c r="X991" s="140"/>
      <c r="Y991" s="140"/>
      <c r="Z991" s="140"/>
      <c r="AA991" s="140"/>
    </row>
    <row r="992" spans="1:27" ht="12.5">
      <c r="A992" s="140"/>
      <c r="B992" s="140"/>
      <c r="C992" s="140"/>
      <c r="D992" s="140"/>
      <c r="E992" s="140"/>
      <c r="F992" s="140"/>
      <c r="G992" s="140"/>
      <c r="H992" s="140"/>
      <c r="I992" s="140"/>
      <c r="J992" s="140"/>
      <c r="K992" s="140"/>
      <c r="L992" s="140"/>
      <c r="M992" s="140"/>
      <c r="N992" s="140"/>
      <c r="O992" s="140"/>
      <c r="P992" s="140"/>
      <c r="Q992" s="140"/>
      <c r="R992" s="140"/>
      <c r="S992" s="140"/>
      <c r="T992" s="140"/>
      <c r="U992" s="140"/>
      <c r="V992" s="140"/>
      <c r="W992" s="140"/>
      <c r="X992" s="140"/>
      <c r="Y992" s="140"/>
      <c r="Z992" s="140"/>
      <c r="AA992" s="140"/>
    </row>
    <row r="993" spans="1:27" ht="12.5">
      <c r="A993" s="140"/>
      <c r="B993" s="140"/>
      <c r="C993" s="140"/>
      <c r="D993" s="140"/>
      <c r="E993" s="140"/>
      <c r="F993" s="140"/>
      <c r="G993" s="140"/>
      <c r="H993" s="140"/>
      <c r="I993" s="140"/>
      <c r="J993" s="140"/>
      <c r="K993" s="140"/>
      <c r="L993" s="140"/>
      <c r="M993" s="140"/>
      <c r="N993" s="140"/>
      <c r="O993" s="140"/>
      <c r="P993" s="140"/>
      <c r="Q993" s="140"/>
      <c r="R993" s="140"/>
      <c r="S993" s="140"/>
      <c r="T993" s="140"/>
      <c r="U993" s="140"/>
      <c r="V993" s="140"/>
      <c r="W993" s="140"/>
      <c r="X993" s="140"/>
      <c r="Y993" s="140"/>
      <c r="Z993" s="140"/>
      <c r="AA993" s="140"/>
    </row>
    <row r="994" spans="1:27" ht="12.5">
      <c r="A994" s="140"/>
      <c r="B994" s="140"/>
      <c r="C994" s="140"/>
      <c r="D994" s="140"/>
      <c r="E994" s="140"/>
      <c r="F994" s="140"/>
      <c r="G994" s="140"/>
      <c r="H994" s="140"/>
      <c r="I994" s="140"/>
      <c r="J994" s="140"/>
      <c r="K994" s="140"/>
      <c r="L994" s="140"/>
      <c r="M994" s="140"/>
      <c r="N994" s="140"/>
      <c r="O994" s="140"/>
      <c r="P994" s="140"/>
      <c r="Q994" s="140"/>
      <c r="R994" s="140"/>
      <c r="S994" s="140"/>
      <c r="T994" s="140"/>
      <c r="U994" s="140"/>
      <c r="V994" s="140"/>
      <c r="W994" s="140"/>
      <c r="X994" s="140"/>
      <c r="Y994" s="140"/>
      <c r="Z994" s="140"/>
      <c r="AA994" s="140"/>
    </row>
    <row r="995" spans="1:27" ht="12.5">
      <c r="A995" s="140"/>
      <c r="B995" s="140"/>
      <c r="C995" s="140"/>
      <c r="D995" s="140"/>
      <c r="E995" s="140"/>
      <c r="F995" s="140"/>
      <c r="G995" s="140"/>
      <c r="H995" s="140"/>
      <c r="I995" s="140"/>
      <c r="J995" s="140"/>
      <c r="K995" s="140"/>
      <c r="L995" s="140"/>
      <c r="M995" s="140"/>
      <c r="N995" s="140"/>
      <c r="O995" s="140"/>
      <c r="P995" s="140"/>
      <c r="Q995" s="140"/>
      <c r="R995" s="140"/>
      <c r="S995" s="140"/>
      <c r="T995" s="140"/>
      <c r="U995" s="140"/>
      <c r="V995" s="140"/>
      <c r="W995" s="140"/>
      <c r="X995" s="140"/>
      <c r="Y995" s="140"/>
      <c r="Z995" s="140"/>
      <c r="AA995" s="140"/>
    </row>
    <row r="996" spans="1:27" ht="12.5">
      <c r="A996" s="140"/>
      <c r="B996" s="140"/>
      <c r="C996" s="140"/>
      <c r="D996" s="140"/>
      <c r="E996" s="140"/>
      <c r="F996" s="140"/>
      <c r="G996" s="140"/>
      <c r="H996" s="140"/>
      <c r="I996" s="140"/>
      <c r="J996" s="140"/>
      <c r="K996" s="140"/>
      <c r="L996" s="140"/>
      <c r="M996" s="140"/>
      <c r="N996" s="140"/>
      <c r="O996" s="140"/>
      <c r="P996" s="140"/>
      <c r="Q996" s="140"/>
      <c r="R996" s="140"/>
      <c r="S996" s="140"/>
      <c r="T996" s="140"/>
      <c r="U996" s="140"/>
      <c r="V996" s="140"/>
      <c r="W996" s="140"/>
      <c r="X996" s="140"/>
      <c r="Y996" s="140"/>
      <c r="Z996" s="140"/>
      <c r="AA996" s="140"/>
    </row>
    <row r="997" spans="1:27" ht="12.5">
      <c r="A997" s="140"/>
      <c r="B997" s="140"/>
      <c r="C997" s="140"/>
      <c r="D997" s="140"/>
      <c r="E997" s="140"/>
      <c r="F997" s="140"/>
      <c r="G997" s="140"/>
      <c r="H997" s="140"/>
      <c r="I997" s="140"/>
      <c r="J997" s="140"/>
      <c r="K997" s="140"/>
      <c r="L997" s="140"/>
      <c r="M997" s="140"/>
      <c r="N997" s="140"/>
      <c r="O997" s="140"/>
      <c r="P997" s="140"/>
      <c r="Q997" s="140"/>
      <c r="R997" s="140"/>
      <c r="S997" s="140"/>
      <c r="T997" s="140"/>
      <c r="U997" s="140"/>
      <c r="V997" s="140"/>
      <c r="W997" s="140"/>
      <c r="X997" s="140"/>
      <c r="Y997" s="140"/>
      <c r="Z997" s="140"/>
      <c r="AA997" s="140"/>
    </row>
    <row r="998" spans="1:27" ht="12.5">
      <c r="A998" s="140"/>
      <c r="B998" s="140"/>
      <c r="C998" s="140"/>
      <c r="D998" s="140"/>
      <c r="E998" s="140"/>
      <c r="F998" s="140"/>
      <c r="G998" s="140"/>
      <c r="H998" s="140"/>
      <c r="I998" s="140"/>
      <c r="J998" s="140"/>
      <c r="K998" s="140"/>
      <c r="L998" s="140"/>
      <c r="M998" s="140"/>
      <c r="N998" s="140"/>
      <c r="O998" s="140"/>
      <c r="P998" s="140"/>
      <c r="Q998" s="140"/>
      <c r="R998" s="140"/>
      <c r="S998" s="140"/>
      <c r="T998" s="140"/>
      <c r="U998" s="140"/>
      <c r="V998" s="140"/>
      <c r="W998" s="140"/>
      <c r="X998" s="140"/>
      <c r="Y998" s="140"/>
      <c r="Z998" s="140"/>
      <c r="AA998" s="140"/>
    </row>
    <row r="999" spans="1:27" ht="12.5">
      <c r="A999" s="140"/>
      <c r="B999" s="140"/>
      <c r="C999" s="140"/>
      <c r="D999" s="140"/>
      <c r="E999" s="140"/>
      <c r="F999" s="140"/>
      <c r="G999" s="140"/>
      <c r="H999" s="140"/>
      <c r="I999" s="140"/>
      <c r="J999" s="140"/>
      <c r="K999" s="140"/>
      <c r="L999" s="140"/>
      <c r="M999" s="140"/>
      <c r="N999" s="140"/>
      <c r="O999" s="140"/>
      <c r="P999" s="140"/>
      <c r="Q999" s="140"/>
      <c r="R999" s="140"/>
      <c r="S999" s="140"/>
      <c r="T999" s="140"/>
      <c r="U999" s="140"/>
      <c r="V999" s="140"/>
      <c r="W999" s="140"/>
      <c r="X999" s="140"/>
      <c r="Y999" s="140"/>
      <c r="Z999" s="140"/>
      <c r="AA999" s="140"/>
    </row>
    <row r="1000" spans="1:27" ht="12.5">
      <c r="A1000" s="140"/>
      <c r="B1000" s="140"/>
      <c r="C1000" s="140"/>
      <c r="D1000" s="140"/>
      <c r="E1000" s="140"/>
      <c r="F1000" s="140"/>
      <c r="G1000" s="140"/>
      <c r="H1000" s="140"/>
      <c r="I1000" s="140"/>
      <c r="J1000" s="140"/>
      <c r="K1000" s="140"/>
      <c r="L1000" s="140"/>
      <c r="M1000" s="140"/>
      <c r="N1000" s="140"/>
      <c r="O1000" s="140"/>
      <c r="P1000" s="140"/>
      <c r="Q1000" s="140"/>
      <c r="R1000" s="140"/>
      <c r="S1000" s="140"/>
      <c r="T1000" s="140"/>
      <c r="U1000" s="140"/>
      <c r="V1000" s="140"/>
      <c r="W1000" s="140"/>
      <c r="X1000" s="140"/>
      <c r="Y1000" s="140"/>
      <c r="Z1000" s="140"/>
      <c r="AA1000" s="140"/>
    </row>
    <row r="1001" spans="1:27" ht="12.5">
      <c r="A1001" s="140"/>
      <c r="B1001" s="140"/>
      <c r="C1001" s="140"/>
      <c r="D1001" s="140"/>
      <c r="E1001" s="140"/>
      <c r="F1001" s="140"/>
      <c r="G1001" s="140"/>
      <c r="H1001" s="140"/>
      <c r="I1001" s="140"/>
      <c r="J1001" s="140"/>
      <c r="K1001" s="140"/>
      <c r="L1001" s="140"/>
      <c r="M1001" s="140"/>
      <c r="N1001" s="140"/>
      <c r="O1001" s="140"/>
      <c r="P1001" s="140"/>
      <c r="Q1001" s="140"/>
      <c r="R1001" s="140"/>
      <c r="S1001" s="140"/>
      <c r="T1001" s="140"/>
      <c r="U1001" s="140"/>
      <c r="V1001" s="140"/>
      <c r="W1001" s="140"/>
      <c r="X1001" s="140"/>
      <c r="Y1001" s="140"/>
      <c r="Z1001" s="140"/>
      <c r="AA1001" s="140"/>
    </row>
    <row r="1002" spans="1:27" ht="12.5">
      <c r="A1002" s="140"/>
      <c r="B1002" s="140"/>
      <c r="C1002" s="140"/>
      <c r="D1002" s="140"/>
      <c r="E1002" s="140"/>
      <c r="F1002" s="140"/>
      <c r="G1002" s="140"/>
      <c r="H1002" s="140"/>
      <c r="I1002" s="140"/>
      <c r="J1002" s="140"/>
      <c r="K1002" s="140"/>
      <c r="L1002" s="140"/>
      <c r="M1002" s="140"/>
      <c r="N1002" s="140"/>
      <c r="O1002" s="140"/>
      <c r="P1002" s="140"/>
      <c r="Q1002" s="140"/>
      <c r="R1002" s="140"/>
      <c r="S1002" s="140"/>
      <c r="T1002" s="140"/>
      <c r="U1002" s="140"/>
      <c r="V1002" s="140"/>
      <c r="W1002" s="140"/>
      <c r="X1002" s="140"/>
      <c r="Y1002" s="140"/>
      <c r="Z1002" s="140"/>
      <c r="AA1002" s="140"/>
    </row>
    <row r="1003" spans="1:27" ht="12.5">
      <c r="A1003" s="140"/>
      <c r="B1003" s="140"/>
      <c r="C1003" s="140"/>
      <c r="D1003" s="140"/>
      <c r="E1003" s="140"/>
      <c r="F1003" s="140"/>
      <c r="G1003" s="140"/>
      <c r="H1003" s="140"/>
      <c r="I1003" s="140"/>
      <c r="J1003" s="140"/>
      <c r="K1003" s="140"/>
      <c r="L1003" s="140"/>
      <c r="M1003" s="140"/>
      <c r="N1003" s="140"/>
      <c r="O1003" s="140"/>
      <c r="P1003" s="140"/>
      <c r="Q1003" s="140"/>
      <c r="R1003" s="140"/>
      <c r="S1003" s="140"/>
      <c r="T1003" s="140"/>
      <c r="U1003" s="140"/>
      <c r="V1003" s="140"/>
      <c r="W1003" s="140"/>
      <c r="X1003" s="140"/>
      <c r="Y1003" s="140"/>
      <c r="Z1003" s="140"/>
      <c r="AA1003" s="140"/>
    </row>
    <row r="1004" spans="1:27" ht="12.5">
      <c r="A1004" s="140"/>
      <c r="B1004" s="140"/>
      <c r="C1004" s="140"/>
      <c r="D1004" s="140"/>
      <c r="E1004" s="140"/>
      <c r="F1004" s="140"/>
      <c r="G1004" s="140"/>
      <c r="H1004" s="140"/>
      <c r="I1004" s="140"/>
      <c r="J1004" s="140"/>
      <c r="K1004" s="140"/>
      <c r="L1004" s="140"/>
      <c r="M1004" s="140"/>
      <c r="N1004" s="140"/>
      <c r="O1004" s="140"/>
      <c r="P1004" s="140"/>
      <c r="Q1004" s="140"/>
      <c r="R1004" s="140"/>
      <c r="S1004" s="140"/>
      <c r="T1004" s="140"/>
      <c r="U1004" s="140"/>
      <c r="V1004" s="140"/>
      <c r="W1004" s="140"/>
      <c r="X1004" s="140"/>
      <c r="Y1004" s="140"/>
      <c r="Z1004" s="140"/>
      <c r="AA1004" s="140"/>
    </row>
    <row r="1005" spans="1:27" ht="12.5">
      <c r="A1005" s="140"/>
      <c r="B1005" s="140"/>
      <c r="C1005" s="140"/>
      <c r="D1005" s="140"/>
      <c r="E1005" s="140"/>
      <c r="F1005" s="140"/>
      <c r="G1005" s="140"/>
      <c r="H1005" s="140"/>
      <c r="I1005" s="140"/>
      <c r="J1005" s="140"/>
      <c r="K1005" s="140"/>
      <c r="L1005" s="140"/>
      <c r="M1005" s="140"/>
      <c r="N1005" s="140"/>
      <c r="O1005" s="140"/>
      <c r="P1005" s="140"/>
      <c r="Q1005" s="140"/>
      <c r="R1005" s="140"/>
      <c r="S1005" s="140"/>
      <c r="T1005" s="140"/>
      <c r="U1005" s="140"/>
      <c r="V1005" s="140"/>
      <c r="W1005" s="140"/>
      <c r="X1005" s="140"/>
      <c r="Y1005" s="140"/>
      <c r="Z1005" s="140"/>
      <c r="AA1005" s="140"/>
    </row>
    <row r="1006" spans="1:27" ht="12.5">
      <c r="A1006" s="140"/>
      <c r="B1006" s="140"/>
      <c r="C1006" s="140"/>
      <c r="D1006" s="140"/>
      <c r="E1006" s="140"/>
      <c r="F1006" s="140"/>
      <c r="G1006" s="140"/>
      <c r="H1006" s="140"/>
      <c r="I1006" s="140"/>
      <c r="J1006" s="140"/>
      <c r="K1006" s="140"/>
      <c r="L1006" s="140"/>
      <c r="M1006" s="140"/>
      <c r="N1006" s="140"/>
      <c r="O1006" s="140"/>
      <c r="P1006" s="140"/>
      <c r="Q1006" s="140"/>
      <c r="R1006" s="140"/>
      <c r="S1006" s="140"/>
      <c r="T1006" s="140"/>
      <c r="U1006" s="140"/>
      <c r="V1006" s="140"/>
      <c r="W1006" s="140"/>
      <c r="X1006" s="140"/>
      <c r="Y1006" s="140"/>
      <c r="Z1006" s="140"/>
      <c r="AA1006" s="140"/>
    </row>
    <row r="1007" spans="1:27" ht="12.5">
      <c r="A1007" s="140"/>
      <c r="B1007" s="140"/>
      <c r="C1007" s="140"/>
      <c r="D1007" s="140"/>
      <c r="E1007" s="140"/>
      <c r="F1007" s="140"/>
      <c r="G1007" s="140"/>
      <c r="H1007" s="140"/>
      <c r="I1007" s="140"/>
      <c r="J1007" s="140"/>
      <c r="K1007" s="140"/>
      <c r="L1007" s="140"/>
      <c r="M1007" s="140"/>
      <c r="N1007" s="140"/>
      <c r="O1007" s="140"/>
      <c r="P1007" s="140"/>
      <c r="Q1007" s="140"/>
      <c r="R1007" s="140"/>
      <c r="S1007" s="140"/>
      <c r="T1007" s="140"/>
      <c r="U1007" s="140"/>
      <c r="V1007" s="140"/>
      <c r="W1007" s="140"/>
      <c r="X1007" s="140"/>
      <c r="Y1007" s="140"/>
      <c r="Z1007" s="140"/>
      <c r="AA1007" s="140"/>
    </row>
    <row r="1008" spans="1:27" ht="12.5">
      <c r="A1008" s="140"/>
      <c r="B1008" s="140"/>
      <c r="C1008" s="140"/>
      <c r="D1008" s="140"/>
      <c r="E1008" s="140"/>
      <c r="F1008" s="140"/>
      <c r="G1008" s="140"/>
      <c r="H1008" s="140"/>
      <c r="I1008" s="140"/>
      <c r="J1008" s="140"/>
      <c r="K1008" s="140"/>
      <c r="L1008" s="140"/>
      <c r="M1008" s="140"/>
      <c r="N1008" s="140"/>
      <c r="O1008" s="140"/>
      <c r="P1008" s="140"/>
      <c r="Q1008" s="140"/>
      <c r="R1008" s="140"/>
      <c r="S1008" s="140"/>
      <c r="T1008" s="140"/>
      <c r="U1008" s="140"/>
      <c r="V1008" s="140"/>
      <c r="W1008" s="140"/>
      <c r="X1008" s="140"/>
      <c r="Y1008" s="140"/>
      <c r="Z1008" s="140"/>
      <c r="AA1008" s="140"/>
    </row>
  </sheetData>
  <mergeCells count="4">
    <mergeCell ref="B2:C2"/>
    <mergeCell ref="B8:C8"/>
    <mergeCell ref="B19:C19"/>
    <mergeCell ref="B30:C30"/>
  </mergeCells>
  <phoneticPr fontId="2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AA996"/>
  <sheetViews>
    <sheetView workbookViewId="0"/>
  </sheetViews>
  <sheetFormatPr defaultColWidth="12.6328125" defaultRowHeight="15.75" customHeight="1"/>
  <cols>
    <col min="1" max="1" width="21" customWidth="1"/>
  </cols>
  <sheetData>
    <row r="1" spans="1:27" ht="15.75" customHeight="1">
      <c r="A1" s="135"/>
      <c r="B1" s="136" t="s">
        <v>303</v>
      </c>
      <c r="C1" s="136" t="s">
        <v>304</v>
      </c>
      <c r="D1" s="136" t="s">
        <v>335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</row>
    <row r="2" spans="1:27" ht="15.75" customHeight="1">
      <c r="A2" s="141" t="s">
        <v>353</v>
      </c>
      <c r="B2" s="142">
        <v>40</v>
      </c>
      <c r="C2" s="143">
        <v>720</v>
      </c>
      <c r="D2" s="159" t="s">
        <v>164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15.75" customHeight="1">
      <c r="A3" s="141" t="s">
        <v>338</v>
      </c>
      <c r="B3" s="142">
        <v>40</v>
      </c>
      <c r="C3" s="143">
        <f t="shared" ref="C3:C6" si="0">B3*9</f>
        <v>360</v>
      </c>
      <c r="D3" s="160" t="s">
        <v>174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27" ht="15.75" customHeight="1">
      <c r="A4" s="141" t="s">
        <v>338</v>
      </c>
      <c r="B4" s="142">
        <v>30</v>
      </c>
      <c r="C4" s="143">
        <f t="shared" si="0"/>
        <v>270</v>
      </c>
      <c r="D4" s="133" t="s">
        <v>187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</row>
    <row r="5" spans="1:27" ht="15.75" customHeight="1">
      <c r="A5" s="141" t="s">
        <v>338</v>
      </c>
      <c r="B5" s="142">
        <v>40</v>
      </c>
      <c r="C5" s="143">
        <f t="shared" si="0"/>
        <v>360</v>
      </c>
      <c r="D5" s="159" t="s">
        <v>168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</row>
    <row r="6" spans="1:27" ht="15.75" customHeight="1">
      <c r="A6" s="154" t="s">
        <v>347</v>
      </c>
      <c r="B6" s="155">
        <v>30</v>
      </c>
      <c r="C6" s="143">
        <f t="shared" si="0"/>
        <v>270</v>
      </c>
      <c r="D6" s="161" t="s">
        <v>334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</row>
    <row r="7" spans="1:27" ht="15.75" customHeight="1">
      <c r="A7" s="141" t="s">
        <v>354</v>
      </c>
      <c r="B7" s="142">
        <v>30</v>
      </c>
      <c r="C7" s="143">
        <v>495</v>
      </c>
      <c r="D7" s="159" t="s">
        <v>180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</row>
    <row r="8" spans="1:27" ht="15.75" customHeight="1">
      <c r="A8" s="141" t="s">
        <v>355</v>
      </c>
      <c r="B8" s="142">
        <v>20</v>
      </c>
      <c r="C8" s="143">
        <v>360</v>
      </c>
      <c r="D8" s="159" t="s">
        <v>168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</row>
    <row r="9" spans="1:27" ht="15.75" customHeight="1">
      <c r="A9" s="141" t="s">
        <v>341</v>
      </c>
      <c r="B9" s="142">
        <v>80</v>
      </c>
      <c r="C9" s="143">
        <f t="shared" ref="C9:C13" si="1">B9*9</f>
        <v>720</v>
      </c>
      <c r="D9" s="133" t="s">
        <v>172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</row>
    <row r="10" spans="1:27" ht="15.75" customHeight="1">
      <c r="A10" s="154" t="s">
        <v>345</v>
      </c>
      <c r="B10" s="155">
        <v>50</v>
      </c>
      <c r="C10" s="143">
        <f t="shared" si="1"/>
        <v>450</v>
      </c>
      <c r="D10" s="161" t="s">
        <v>334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</row>
    <row r="11" spans="1:27" ht="15.75" customHeight="1">
      <c r="A11" s="141" t="s">
        <v>313</v>
      </c>
      <c r="B11" s="142">
        <v>70</v>
      </c>
      <c r="C11" s="143">
        <f t="shared" si="1"/>
        <v>630</v>
      </c>
      <c r="D11" s="133" t="s">
        <v>170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</row>
    <row r="12" spans="1:27" ht="15.75" customHeight="1">
      <c r="A12" s="154" t="s">
        <v>346</v>
      </c>
      <c r="B12" s="155">
        <v>30</v>
      </c>
      <c r="C12" s="143">
        <f t="shared" si="1"/>
        <v>270</v>
      </c>
      <c r="D12" s="133" t="s">
        <v>187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</row>
    <row r="13" spans="1:27" ht="15.75" customHeight="1">
      <c r="A13" s="141" t="s">
        <v>314</v>
      </c>
      <c r="B13" s="142">
        <v>5</v>
      </c>
      <c r="C13" s="143">
        <f t="shared" si="1"/>
        <v>45</v>
      </c>
      <c r="D13" s="133" t="s">
        <v>170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</row>
    <row r="14" spans="1:27" ht="15.75" customHeight="1">
      <c r="A14" s="141" t="s">
        <v>356</v>
      </c>
      <c r="B14" s="142">
        <v>3</v>
      </c>
      <c r="C14" s="143">
        <v>54</v>
      </c>
      <c r="D14" s="159" t="s">
        <v>180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</row>
    <row r="15" spans="1:27" ht="15.75" customHeight="1">
      <c r="A15" s="141" t="s">
        <v>357</v>
      </c>
      <c r="B15" s="142">
        <v>15</v>
      </c>
      <c r="C15" s="143">
        <v>270</v>
      </c>
      <c r="D15" s="133" t="s">
        <v>187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</row>
    <row r="16" spans="1:27" ht="15.75" customHeight="1">
      <c r="A16" s="141" t="s">
        <v>342</v>
      </c>
      <c r="B16" s="142">
        <v>5</v>
      </c>
      <c r="C16" s="143">
        <f>B16*9</f>
        <v>45</v>
      </c>
      <c r="D16" s="133" t="s">
        <v>187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</row>
    <row r="17" spans="1:27" ht="15.75" customHeight="1">
      <c r="A17" s="154" t="s">
        <v>348</v>
      </c>
      <c r="B17" s="142">
        <v>5</v>
      </c>
      <c r="C17" s="143">
        <f t="shared" ref="C17:C18" si="2">B17*5</f>
        <v>25</v>
      </c>
      <c r="D17" s="133" t="s">
        <v>170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</row>
    <row r="18" spans="1:27" ht="15.75" customHeight="1">
      <c r="A18" s="154" t="s">
        <v>349</v>
      </c>
      <c r="B18" s="155">
        <v>5</v>
      </c>
      <c r="C18" s="143">
        <f t="shared" si="2"/>
        <v>25</v>
      </c>
      <c r="D18" s="133" t="s">
        <v>170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</row>
    <row r="19" spans="1:27" ht="15.75" customHeight="1">
      <c r="A19" s="141" t="s">
        <v>343</v>
      </c>
      <c r="B19" s="142">
        <v>40</v>
      </c>
      <c r="C19" s="143">
        <f t="shared" ref="C19:C22" si="3">B19*9</f>
        <v>360</v>
      </c>
      <c r="D19" s="160" t="s">
        <v>174</v>
      </c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</row>
    <row r="20" spans="1:27" ht="15.75" customHeight="1">
      <c r="A20" s="141" t="s">
        <v>339</v>
      </c>
      <c r="B20" s="142">
        <v>50</v>
      </c>
      <c r="C20" s="143">
        <f t="shared" si="3"/>
        <v>450</v>
      </c>
      <c r="D20" s="144" t="s">
        <v>188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</row>
    <row r="21" spans="1:27" ht="15.75" customHeight="1">
      <c r="A21" s="154" t="s">
        <v>350</v>
      </c>
      <c r="B21" s="155">
        <v>50</v>
      </c>
      <c r="C21" s="143">
        <f t="shared" si="3"/>
        <v>450</v>
      </c>
      <c r="D21" s="144" t="s">
        <v>188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</row>
    <row r="22" spans="1:27" ht="15.75" customHeight="1">
      <c r="A22" s="141" t="s">
        <v>352</v>
      </c>
      <c r="B22" s="155">
        <v>40</v>
      </c>
      <c r="C22" s="143">
        <f t="shared" si="3"/>
        <v>360</v>
      </c>
      <c r="D22" s="159" t="s">
        <v>180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</row>
    <row r="23" spans="1:27" ht="15.75" customHeight="1">
      <c r="A23" s="157"/>
      <c r="B23" s="158"/>
      <c r="C23" s="157"/>
      <c r="D23" s="157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</row>
    <row r="24" spans="1:27" ht="15.75" customHeight="1">
      <c r="A24" s="157"/>
      <c r="B24" s="158"/>
      <c r="C24" s="157"/>
      <c r="D24" s="157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</row>
    <row r="25" spans="1:27" ht="15.75" customHeight="1">
      <c r="A25" s="157"/>
      <c r="B25" s="158"/>
      <c r="C25" s="157" t="s">
        <v>358</v>
      </c>
      <c r="D25" s="15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</row>
    <row r="26" spans="1:27" ht="15.75" customHeight="1">
      <c r="A26" s="157"/>
      <c r="B26" s="158"/>
      <c r="C26" s="157">
        <f>SUM(C19,C3)</f>
        <v>720</v>
      </c>
      <c r="D26" s="144" t="s">
        <v>174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</row>
    <row r="27" spans="1:27" ht="15.75" customHeight="1">
      <c r="A27" s="157"/>
      <c r="B27" s="158"/>
      <c r="C27" s="157">
        <f>SUM(C22,C14,C7)</f>
        <v>909</v>
      </c>
      <c r="D27" s="144" t="s">
        <v>180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</row>
    <row r="28" spans="1:27" ht="15.75" customHeight="1">
      <c r="A28" s="157"/>
      <c r="B28" s="158"/>
      <c r="C28" s="157">
        <f>SUM(C2)</f>
        <v>720</v>
      </c>
      <c r="D28" s="144" t="s">
        <v>164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</row>
    <row r="29" spans="1:27" ht="15.75" customHeight="1">
      <c r="A29" s="157"/>
      <c r="B29" s="158"/>
      <c r="C29" s="157">
        <f>SUM(C20:C21)</f>
        <v>900</v>
      </c>
      <c r="D29" s="144" t="s">
        <v>188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</row>
    <row r="30" spans="1:27" ht="15.75" customHeight="1">
      <c r="A30" s="157"/>
      <c r="B30" s="158"/>
      <c r="C30" s="157">
        <f>SUM(C11,C17:C18,C13)</f>
        <v>725</v>
      </c>
      <c r="D30" s="133" t="s">
        <v>170</v>
      </c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</row>
    <row r="31" spans="1:27" ht="15.75" customHeight="1">
      <c r="A31" s="157"/>
      <c r="B31" s="158"/>
      <c r="C31" s="157">
        <f>SUM(C8,C5)</f>
        <v>720</v>
      </c>
      <c r="D31" s="144" t="s">
        <v>168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</row>
    <row r="32" spans="1:27" ht="15.75" customHeight="1">
      <c r="A32" s="157"/>
      <c r="B32" s="158"/>
      <c r="C32" s="157">
        <f>SUM(C9)</f>
        <v>720</v>
      </c>
      <c r="D32" s="133" t="s">
        <v>172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</row>
    <row r="33" spans="1:27" ht="15.75" customHeight="1">
      <c r="A33" s="157"/>
      <c r="B33" s="158"/>
      <c r="C33" s="157">
        <f>SUM(C6,C10)</f>
        <v>720</v>
      </c>
      <c r="D33" s="133" t="s">
        <v>334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</row>
    <row r="34" spans="1:27" ht="15.75" customHeight="1">
      <c r="A34" s="157"/>
      <c r="B34" s="158"/>
      <c r="C34" s="157">
        <f>SUM(C16,C15,C12,C4)</f>
        <v>855</v>
      </c>
      <c r="D34" s="133" t="s">
        <v>187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</row>
    <row r="35" spans="1:27" ht="15.7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</row>
    <row r="36" spans="1:27" ht="15.7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</row>
    <row r="37" spans="1:27" ht="12.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</row>
    <row r="38" spans="1:27" ht="12.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</row>
    <row r="39" spans="1:27" ht="12.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</row>
    <row r="40" spans="1:27" ht="12.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</row>
    <row r="41" spans="1:27" ht="12.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</row>
    <row r="42" spans="1:27" ht="12.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</row>
    <row r="43" spans="1:27" ht="12.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</row>
    <row r="44" spans="1:27" ht="12.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</row>
    <row r="45" spans="1:27" ht="12.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</row>
    <row r="46" spans="1:27" ht="12.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</row>
    <row r="47" spans="1:27" ht="12.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</row>
    <row r="48" spans="1:27" ht="12.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</row>
    <row r="49" spans="1:27" ht="12.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</row>
    <row r="50" spans="1:27" ht="12.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</row>
    <row r="51" spans="1:27" ht="12.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</row>
    <row r="52" spans="1:27" ht="12.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</row>
    <row r="53" spans="1:27" ht="12.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</row>
    <row r="54" spans="1:27" ht="12.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</row>
    <row r="55" spans="1:27" ht="12.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</row>
    <row r="56" spans="1:27" ht="12.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</row>
    <row r="57" spans="1:27" ht="12.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</row>
    <row r="58" spans="1:27" ht="12.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</row>
    <row r="59" spans="1:27" ht="12.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</row>
    <row r="60" spans="1:27" ht="12.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</row>
    <row r="61" spans="1:27" ht="12.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</row>
    <row r="62" spans="1:27" ht="12.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</row>
    <row r="63" spans="1:27" ht="12.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</row>
    <row r="64" spans="1:27" ht="12.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</row>
    <row r="65" spans="1:27" ht="12.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</row>
    <row r="66" spans="1:27" ht="12.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</row>
    <row r="67" spans="1:27" ht="12.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</row>
    <row r="68" spans="1:27" ht="12.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</row>
    <row r="69" spans="1:27" ht="12.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</row>
    <row r="70" spans="1:27" ht="12.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</row>
    <row r="71" spans="1:27" ht="12.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</row>
    <row r="72" spans="1:27" ht="12.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</row>
    <row r="73" spans="1:27" ht="12.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</row>
    <row r="74" spans="1:27" ht="12.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</row>
    <row r="75" spans="1:27" ht="12.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</row>
    <row r="76" spans="1:27" ht="12.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</row>
    <row r="77" spans="1:27" ht="12.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</row>
    <row r="78" spans="1:27" ht="12.5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</row>
    <row r="79" spans="1:27" ht="12.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</row>
    <row r="80" spans="1:27" ht="12.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</row>
    <row r="81" spans="1:27" ht="12.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</row>
    <row r="82" spans="1:27" ht="12.5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</row>
    <row r="83" spans="1:27" ht="12.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</row>
    <row r="84" spans="1:27" ht="12.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</row>
    <row r="85" spans="1:27" ht="12.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</row>
    <row r="86" spans="1:27" ht="12.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</row>
    <row r="87" spans="1:27" ht="12.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</row>
    <row r="88" spans="1:27" ht="12.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</row>
    <row r="89" spans="1:27" ht="12.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</row>
    <row r="90" spans="1:27" ht="12.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</row>
    <row r="91" spans="1:27" ht="12.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</row>
    <row r="92" spans="1:27" ht="12.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</row>
    <row r="93" spans="1:27" ht="12.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</row>
    <row r="94" spans="1:27" ht="12.5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</row>
    <row r="95" spans="1:27" ht="12.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</row>
    <row r="96" spans="1:27" ht="12.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</row>
    <row r="97" spans="1:27" ht="12.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</row>
    <row r="98" spans="1:27" ht="12.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</row>
    <row r="99" spans="1:27" ht="12.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</row>
    <row r="100" spans="1:27" ht="12.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</row>
    <row r="101" spans="1:27" ht="12.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</row>
    <row r="102" spans="1:27" ht="12.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</row>
    <row r="103" spans="1:27" ht="12.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</row>
    <row r="104" spans="1:27" ht="12.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</row>
    <row r="105" spans="1:27" ht="12.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</row>
    <row r="106" spans="1:27" ht="12.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</row>
    <row r="107" spans="1:27" ht="12.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</row>
    <row r="108" spans="1:27" ht="12.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</row>
    <row r="109" spans="1:27" ht="12.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</row>
    <row r="110" spans="1:27" ht="12.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</row>
    <row r="111" spans="1:27" ht="12.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</row>
    <row r="112" spans="1:27" ht="12.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</row>
    <row r="113" spans="1:27" ht="12.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</row>
    <row r="114" spans="1:27" ht="12.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</row>
    <row r="115" spans="1:27" ht="12.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</row>
    <row r="116" spans="1:27" ht="12.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</row>
    <row r="117" spans="1:27" ht="12.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</row>
    <row r="118" spans="1:27" ht="12.5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</row>
    <row r="119" spans="1:27" ht="12.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</row>
    <row r="120" spans="1:27" ht="12.5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</row>
    <row r="121" spans="1:27" ht="12.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</row>
    <row r="122" spans="1:27" ht="12.5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</row>
    <row r="123" spans="1:27" ht="12.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</row>
    <row r="124" spans="1:27" ht="12.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</row>
    <row r="125" spans="1:27" ht="12.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</row>
    <row r="126" spans="1:27" ht="12.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</row>
    <row r="127" spans="1:27" ht="12.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</row>
    <row r="128" spans="1:27" ht="12.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</row>
    <row r="129" spans="1:27" ht="12.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</row>
    <row r="130" spans="1:27" ht="12.5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</row>
    <row r="131" spans="1:27" ht="12.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</row>
    <row r="132" spans="1:27" ht="12.5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</row>
    <row r="133" spans="1:27" ht="12.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</row>
    <row r="134" spans="1:27" ht="12.5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</row>
    <row r="135" spans="1:27" ht="12.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</row>
    <row r="136" spans="1:27" ht="12.5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</row>
    <row r="137" spans="1:27" ht="12.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</row>
    <row r="138" spans="1:27" ht="12.5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</row>
    <row r="139" spans="1:27" ht="12.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</row>
    <row r="140" spans="1:27" ht="12.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</row>
    <row r="141" spans="1:27" ht="12.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</row>
    <row r="142" spans="1:27" ht="12.5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</row>
    <row r="143" spans="1:27" ht="12.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</row>
    <row r="144" spans="1:27" ht="12.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</row>
    <row r="145" spans="1:27" ht="12.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</row>
    <row r="146" spans="1:27" ht="12.5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</row>
    <row r="147" spans="1:27" ht="12.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</row>
    <row r="148" spans="1:27" ht="12.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</row>
    <row r="149" spans="1:27" ht="12.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</row>
    <row r="150" spans="1:27" ht="12.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</row>
    <row r="151" spans="1:27" ht="12.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</row>
    <row r="152" spans="1:27" ht="12.5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</row>
    <row r="153" spans="1:27" ht="12.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</row>
    <row r="154" spans="1:27" ht="12.5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</row>
    <row r="155" spans="1:27" ht="12.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</row>
    <row r="156" spans="1:27" ht="12.5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</row>
    <row r="157" spans="1:27" ht="12.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</row>
    <row r="158" spans="1:27" ht="12.5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</row>
    <row r="159" spans="1:27" ht="12.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</row>
    <row r="160" spans="1:27" ht="12.5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</row>
    <row r="161" spans="1:27" ht="12.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</row>
    <row r="162" spans="1:27" ht="12.5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</row>
    <row r="163" spans="1:27" ht="12.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</row>
    <row r="164" spans="1:27" ht="12.5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</row>
    <row r="165" spans="1:27" ht="12.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</row>
    <row r="166" spans="1:27" ht="12.5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</row>
    <row r="167" spans="1:27" ht="12.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</row>
    <row r="168" spans="1:27" ht="12.5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</row>
    <row r="169" spans="1:27" ht="12.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</row>
    <row r="170" spans="1:27" ht="12.5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</row>
    <row r="171" spans="1:27" ht="12.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</row>
    <row r="172" spans="1:27" ht="12.5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</row>
    <row r="173" spans="1:27" ht="12.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</row>
    <row r="174" spans="1:27" ht="12.5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</row>
    <row r="175" spans="1:27" ht="12.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</row>
    <row r="176" spans="1:27" ht="12.5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</row>
    <row r="177" spans="1:27" ht="12.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</row>
    <row r="178" spans="1:27" ht="12.5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</row>
    <row r="179" spans="1:27" ht="12.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</row>
    <row r="180" spans="1:27" ht="12.5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</row>
    <row r="181" spans="1:27" ht="12.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</row>
    <row r="182" spans="1:27" ht="12.5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</row>
    <row r="183" spans="1:27" ht="12.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</row>
    <row r="184" spans="1:27" ht="12.5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</row>
    <row r="185" spans="1:27" ht="12.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</row>
    <row r="186" spans="1:27" ht="12.5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</row>
    <row r="187" spans="1:27" ht="12.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</row>
    <row r="188" spans="1:27" ht="12.5">
      <c r="A188" s="140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</row>
    <row r="189" spans="1:27" ht="12.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</row>
    <row r="190" spans="1:27" ht="12.5">
      <c r="A190" s="140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</row>
    <row r="191" spans="1:27" ht="12.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</row>
    <row r="192" spans="1:27" ht="12.5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</row>
    <row r="193" spans="1:27" ht="12.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</row>
    <row r="194" spans="1:27" ht="12.5">
      <c r="A194" s="140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</row>
    <row r="195" spans="1:27" ht="12.5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</row>
    <row r="196" spans="1:27" ht="12.5">
      <c r="A196" s="140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</row>
    <row r="197" spans="1:27" ht="12.5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</row>
    <row r="198" spans="1:27" ht="12.5">
      <c r="A198" s="140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</row>
    <row r="199" spans="1:27" ht="12.5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</row>
    <row r="200" spans="1:27" ht="12.5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</row>
    <row r="201" spans="1:27" ht="12.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</row>
    <row r="202" spans="1:27" ht="12.5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</row>
    <row r="203" spans="1:27" ht="12.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</row>
    <row r="204" spans="1:27" ht="12.5">
      <c r="A204" s="140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</row>
    <row r="205" spans="1:27" ht="12.5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</row>
    <row r="206" spans="1:27" ht="12.5">
      <c r="A206" s="140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</row>
    <row r="207" spans="1:27" ht="12.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</row>
    <row r="208" spans="1:27" ht="12.5">
      <c r="A208" s="140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</row>
    <row r="209" spans="1:27" ht="12.5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</row>
    <row r="210" spans="1:27" ht="12.5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</row>
    <row r="211" spans="1:27" ht="12.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</row>
    <row r="212" spans="1:27" ht="12.5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</row>
    <row r="213" spans="1:27" ht="12.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</row>
    <row r="214" spans="1:27" ht="12.5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</row>
    <row r="215" spans="1:27" ht="12.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</row>
    <row r="216" spans="1:27" ht="12.5">
      <c r="A216" s="140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</row>
    <row r="217" spans="1:27" ht="12.5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</row>
    <row r="218" spans="1:27" ht="12.5">
      <c r="A218" s="140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</row>
    <row r="219" spans="1:27" ht="12.5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</row>
    <row r="220" spans="1:27" ht="12.5">
      <c r="A220" s="140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</row>
    <row r="221" spans="1:27" ht="12.5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</row>
    <row r="222" spans="1:27" ht="12.5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</row>
    <row r="223" spans="1:27" ht="12.5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</row>
    <row r="224" spans="1:27" ht="12.5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</row>
    <row r="225" spans="1:27" ht="12.5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</row>
    <row r="226" spans="1:27" ht="12.5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</row>
    <row r="227" spans="1:27" ht="12.5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</row>
    <row r="228" spans="1:27" ht="12.5">
      <c r="A228" s="140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</row>
    <row r="229" spans="1:27" ht="12.5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</row>
    <row r="230" spans="1:27" ht="12.5">
      <c r="A230" s="14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</row>
    <row r="231" spans="1:27" ht="12.5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</row>
    <row r="232" spans="1:27" ht="12.5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</row>
    <row r="233" spans="1:27" ht="12.5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</row>
    <row r="234" spans="1:27" ht="12.5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</row>
    <row r="235" spans="1:27" ht="12.5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</row>
    <row r="236" spans="1:27" ht="12.5">
      <c r="A236" s="140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</row>
    <row r="237" spans="1:27" ht="12.5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</row>
    <row r="238" spans="1:27" ht="12.5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</row>
    <row r="239" spans="1:27" ht="12.5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</row>
    <row r="240" spans="1:27" ht="12.5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</row>
    <row r="241" spans="1:27" ht="12.5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</row>
    <row r="242" spans="1:27" ht="12.5">
      <c r="A242" s="140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</row>
    <row r="243" spans="1:27" ht="12.5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</row>
    <row r="244" spans="1:27" ht="12.5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</row>
    <row r="245" spans="1:27" ht="12.5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</row>
    <row r="246" spans="1:27" ht="12.5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</row>
    <row r="247" spans="1:27" ht="12.5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</row>
    <row r="248" spans="1:27" ht="12.5">
      <c r="A248" s="140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</row>
    <row r="249" spans="1:27" ht="12.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</row>
    <row r="250" spans="1:27" ht="12.5">
      <c r="A250" s="140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</row>
    <row r="251" spans="1:27" ht="12.5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</row>
    <row r="252" spans="1:27" ht="12.5">
      <c r="A252" s="140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</row>
    <row r="253" spans="1:27" ht="12.5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</row>
    <row r="254" spans="1:27" ht="12.5">
      <c r="A254" s="140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</row>
    <row r="255" spans="1:27" ht="12.5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</row>
    <row r="256" spans="1:27" ht="12.5">
      <c r="A256" s="140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</row>
    <row r="257" spans="1:27" ht="12.5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</row>
    <row r="258" spans="1:27" ht="12.5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</row>
    <row r="259" spans="1:27" ht="12.5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</row>
    <row r="260" spans="1:27" ht="12.5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</row>
    <row r="261" spans="1:27" ht="12.5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</row>
    <row r="262" spans="1:27" ht="12.5">
      <c r="A262" s="140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</row>
    <row r="263" spans="1:27" ht="12.5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</row>
    <row r="264" spans="1:27" ht="12.5">
      <c r="A264" s="140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</row>
    <row r="265" spans="1:27" ht="12.5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</row>
    <row r="266" spans="1:27" ht="12.5">
      <c r="A266" s="140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</row>
    <row r="267" spans="1:27" ht="12.5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</row>
    <row r="268" spans="1:27" ht="12.5">
      <c r="A268" s="140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</row>
    <row r="269" spans="1:27" ht="12.5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</row>
    <row r="270" spans="1:27" ht="12.5">
      <c r="A270" s="140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</row>
    <row r="271" spans="1:27" ht="12.5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</row>
    <row r="272" spans="1:27" ht="12.5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</row>
    <row r="273" spans="1:27" ht="12.5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</row>
    <row r="274" spans="1:27" ht="12.5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</row>
    <row r="275" spans="1:27" ht="12.5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</row>
    <row r="276" spans="1:27" ht="12.5">
      <c r="A276" s="140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</row>
    <row r="277" spans="1:27" ht="12.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</row>
    <row r="278" spans="1:27" ht="12.5">
      <c r="A278" s="140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</row>
    <row r="279" spans="1:27" ht="12.5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</row>
    <row r="280" spans="1:27" ht="12.5">
      <c r="A280" s="140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</row>
    <row r="281" spans="1:27" ht="12.5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</row>
    <row r="282" spans="1:27" ht="12.5">
      <c r="A282" s="140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</row>
    <row r="283" spans="1:27" ht="12.5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</row>
    <row r="284" spans="1:27" ht="12.5">
      <c r="A284" s="140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</row>
    <row r="285" spans="1:27" ht="12.5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</row>
    <row r="286" spans="1:27" ht="12.5">
      <c r="A286" s="140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</row>
    <row r="287" spans="1:27" ht="12.5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</row>
    <row r="288" spans="1:27" ht="12.5">
      <c r="A288" s="140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</row>
    <row r="289" spans="1:27" ht="12.5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</row>
    <row r="290" spans="1:27" ht="12.5">
      <c r="A290" s="140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</row>
    <row r="291" spans="1:27" ht="12.5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</row>
    <row r="292" spans="1:27" ht="12.5">
      <c r="A292" s="140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</row>
    <row r="293" spans="1:27" ht="12.5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</row>
    <row r="294" spans="1:27" ht="12.5">
      <c r="A294" s="140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</row>
    <row r="295" spans="1:27" ht="12.5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</row>
    <row r="296" spans="1:27" ht="12.5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</row>
    <row r="297" spans="1:27" ht="12.5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</row>
    <row r="298" spans="1:27" ht="12.5">
      <c r="A298" s="140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</row>
    <row r="299" spans="1:27" ht="12.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</row>
    <row r="300" spans="1:27" ht="12.5">
      <c r="A300" s="140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</row>
    <row r="301" spans="1:27" ht="12.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</row>
    <row r="302" spans="1:27" ht="12.5">
      <c r="A302" s="140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</row>
    <row r="303" spans="1:27" ht="12.5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</row>
    <row r="304" spans="1:27" ht="12.5">
      <c r="A304" s="140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</row>
    <row r="305" spans="1:27" ht="12.5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</row>
    <row r="306" spans="1:27" ht="12.5">
      <c r="A306" s="140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</row>
    <row r="307" spans="1:27" ht="12.5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</row>
    <row r="308" spans="1:27" ht="12.5">
      <c r="A308" s="140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</row>
    <row r="309" spans="1:27" ht="12.5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</row>
    <row r="310" spans="1:27" ht="12.5">
      <c r="A310" s="140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</row>
    <row r="311" spans="1:27" ht="12.5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</row>
    <row r="312" spans="1:27" ht="12.5">
      <c r="A312" s="140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</row>
    <row r="313" spans="1:27" ht="12.5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</row>
    <row r="314" spans="1:27" ht="12.5">
      <c r="A314" s="140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</row>
    <row r="315" spans="1:27" ht="12.5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</row>
    <row r="316" spans="1:27" ht="12.5">
      <c r="A316" s="140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</row>
    <row r="317" spans="1:27" ht="12.5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</row>
    <row r="318" spans="1:27" ht="12.5">
      <c r="A318" s="140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</row>
    <row r="319" spans="1:27" ht="12.5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</row>
    <row r="320" spans="1:27" ht="12.5">
      <c r="A320" s="140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</row>
    <row r="321" spans="1:27" ht="12.5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</row>
    <row r="322" spans="1:27" ht="12.5">
      <c r="A322" s="140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</row>
    <row r="323" spans="1:27" ht="12.5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</row>
    <row r="324" spans="1:27" ht="12.5">
      <c r="A324" s="140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</row>
    <row r="325" spans="1:27" ht="12.5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</row>
    <row r="326" spans="1:27" ht="12.5">
      <c r="A326" s="140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</row>
    <row r="327" spans="1:27" ht="12.5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</row>
    <row r="328" spans="1:27" ht="12.5">
      <c r="A328" s="140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</row>
    <row r="329" spans="1:27" ht="12.5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</row>
    <row r="330" spans="1:27" ht="12.5">
      <c r="A330" s="140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</row>
    <row r="331" spans="1:27" ht="12.5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</row>
    <row r="332" spans="1:27" ht="12.5">
      <c r="A332" s="140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</row>
    <row r="333" spans="1:27" ht="12.5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</row>
    <row r="334" spans="1:27" ht="12.5">
      <c r="A334" s="140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</row>
    <row r="335" spans="1:27" ht="12.5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</row>
    <row r="336" spans="1:27" ht="12.5">
      <c r="A336" s="140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</row>
    <row r="337" spans="1:27" ht="12.5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</row>
    <row r="338" spans="1:27" ht="12.5">
      <c r="A338" s="140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</row>
    <row r="339" spans="1:27" ht="12.5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</row>
    <row r="340" spans="1:27" ht="12.5">
      <c r="A340" s="140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</row>
    <row r="341" spans="1:27" ht="12.5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</row>
    <row r="342" spans="1:27" ht="12.5">
      <c r="A342" s="140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</row>
    <row r="343" spans="1:27" ht="12.5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</row>
    <row r="344" spans="1:27" ht="12.5">
      <c r="A344" s="140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</row>
    <row r="345" spans="1:27" ht="12.5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</row>
    <row r="346" spans="1:27" ht="12.5">
      <c r="A346" s="140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</row>
    <row r="347" spans="1:27" ht="12.5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</row>
    <row r="348" spans="1:27" ht="12.5">
      <c r="A348" s="140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</row>
    <row r="349" spans="1:27" ht="12.5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</row>
    <row r="350" spans="1:27" ht="12.5">
      <c r="A350" s="140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</row>
    <row r="351" spans="1:27" ht="12.5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</row>
    <row r="352" spans="1:27" ht="12.5">
      <c r="A352" s="140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</row>
    <row r="353" spans="1:27" ht="12.5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</row>
    <row r="354" spans="1:27" ht="12.5">
      <c r="A354" s="140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</row>
    <row r="355" spans="1:27" ht="12.5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</row>
    <row r="356" spans="1:27" ht="12.5">
      <c r="A356" s="140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</row>
    <row r="357" spans="1:27" ht="12.5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</row>
    <row r="358" spans="1:27" ht="12.5">
      <c r="A358" s="140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</row>
    <row r="359" spans="1:27" ht="12.5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</row>
    <row r="360" spans="1:27" ht="12.5">
      <c r="A360" s="140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</row>
    <row r="361" spans="1:27" ht="12.5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</row>
    <row r="362" spans="1:27" ht="12.5">
      <c r="A362" s="140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</row>
    <row r="363" spans="1:27" ht="12.5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</row>
    <row r="364" spans="1:27" ht="12.5">
      <c r="A364" s="140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</row>
    <row r="365" spans="1:27" ht="12.5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</row>
    <row r="366" spans="1:27" ht="12.5">
      <c r="A366" s="140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</row>
    <row r="367" spans="1:27" ht="12.5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</row>
    <row r="368" spans="1:27" ht="12.5">
      <c r="A368" s="140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</row>
    <row r="369" spans="1:27" ht="12.5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</row>
    <row r="370" spans="1:27" ht="12.5">
      <c r="A370" s="140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</row>
    <row r="371" spans="1:27" ht="12.5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</row>
    <row r="372" spans="1:27" ht="12.5">
      <c r="A372" s="140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</row>
    <row r="373" spans="1:27" ht="12.5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</row>
    <row r="374" spans="1:27" ht="12.5">
      <c r="A374" s="140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</row>
    <row r="375" spans="1:27" ht="12.5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</row>
    <row r="376" spans="1:27" ht="12.5">
      <c r="A376" s="140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</row>
    <row r="377" spans="1:27" ht="12.5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</row>
    <row r="378" spans="1:27" ht="12.5">
      <c r="A378" s="140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</row>
    <row r="379" spans="1:27" ht="12.5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</row>
    <row r="380" spans="1:27" ht="12.5">
      <c r="A380" s="140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</row>
    <row r="381" spans="1:27" ht="12.5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</row>
    <row r="382" spans="1:27" ht="12.5">
      <c r="A382" s="140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</row>
    <row r="383" spans="1:27" ht="12.5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</row>
    <row r="384" spans="1:27" ht="12.5">
      <c r="A384" s="140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</row>
    <row r="385" spans="1:27" ht="12.5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</row>
    <row r="386" spans="1:27" ht="12.5">
      <c r="A386" s="140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</row>
    <row r="387" spans="1:27" ht="12.5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</row>
    <row r="388" spans="1:27" ht="12.5">
      <c r="A388" s="140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</row>
    <row r="389" spans="1:27" ht="12.5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</row>
    <row r="390" spans="1:27" ht="12.5">
      <c r="A390" s="140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</row>
    <row r="391" spans="1:27" ht="12.5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</row>
    <row r="392" spans="1:27" ht="12.5">
      <c r="A392" s="140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</row>
    <row r="393" spans="1:27" ht="12.5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</row>
    <row r="394" spans="1:27" ht="12.5">
      <c r="A394" s="140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</row>
    <row r="395" spans="1:27" ht="12.5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</row>
    <row r="396" spans="1:27" ht="12.5">
      <c r="A396" s="140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</row>
    <row r="397" spans="1:27" ht="12.5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</row>
    <row r="398" spans="1:27" ht="12.5">
      <c r="A398" s="140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</row>
    <row r="399" spans="1:27" ht="12.5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</row>
    <row r="400" spans="1:27" ht="12.5">
      <c r="A400" s="140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</row>
    <row r="401" spans="1:27" ht="12.5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</row>
    <row r="402" spans="1:27" ht="12.5">
      <c r="A402" s="140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</row>
    <row r="403" spans="1:27" ht="12.5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</row>
    <row r="404" spans="1:27" ht="12.5">
      <c r="A404" s="140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</row>
    <row r="405" spans="1:27" ht="12.5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</row>
    <row r="406" spans="1:27" ht="12.5">
      <c r="A406" s="140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</row>
    <row r="407" spans="1:27" ht="12.5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</row>
    <row r="408" spans="1:27" ht="12.5">
      <c r="A408" s="140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</row>
    <row r="409" spans="1:27" ht="12.5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</row>
    <row r="410" spans="1:27" ht="12.5">
      <c r="A410" s="140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</row>
    <row r="411" spans="1:27" ht="12.5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</row>
    <row r="412" spans="1:27" ht="12.5">
      <c r="A412" s="140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</row>
    <row r="413" spans="1:27" ht="12.5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</row>
    <row r="414" spans="1:27" ht="12.5">
      <c r="A414" s="140"/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</row>
    <row r="415" spans="1:27" ht="12.5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</row>
    <row r="416" spans="1:27" ht="12.5">
      <c r="A416" s="140"/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</row>
    <row r="417" spans="1:27" ht="12.5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</row>
    <row r="418" spans="1:27" ht="12.5">
      <c r="A418" s="140"/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</row>
    <row r="419" spans="1:27" ht="12.5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</row>
    <row r="420" spans="1:27" ht="12.5">
      <c r="A420" s="140"/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</row>
    <row r="421" spans="1:27" ht="12.5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</row>
    <row r="422" spans="1:27" ht="12.5">
      <c r="A422" s="140"/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</row>
    <row r="423" spans="1:27" ht="12.5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</row>
    <row r="424" spans="1:27" ht="12.5">
      <c r="A424" s="140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</row>
    <row r="425" spans="1:27" ht="12.5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</row>
    <row r="426" spans="1:27" ht="12.5">
      <c r="A426" s="140"/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</row>
    <row r="427" spans="1:27" ht="12.5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</row>
    <row r="428" spans="1:27" ht="12.5">
      <c r="A428" s="140"/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</row>
    <row r="429" spans="1:27" ht="12.5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</row>
    <row r="430" spans="1:27" ht="12.5">
      <c r="A430" s="140"/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</row>
    <row r="431" spans="1:27" ht="12.5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</row>
    <row r="432" spans="1:27" ht="12.5">
      <c r="A432" s="140"/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</row>
    <row r="433" spans="1:27" ht="12.5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</row>
    <row r="434" spans="1:27" ht="12.5">
      <c r="A434" s="140"/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</row>
    <row r="435" spans="1:27" ht="12.5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</row>
    <row r="436" spans="1:27" ht="12.5">
      <c r="A436" s="140"/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</row>
    <row r="437" spans="1:27" ht="12.5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</row>
    <row r="438" spans="1:27" ht="12.5">
      <c r="A438" s="140"/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</row>
    <row r="439" spans="1:27" ht="12.5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</row>
    <row r="440" spans="1:27" ht="12.5">
      <c r="A440" s="140"/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</row>
    <row r="441" spans="1:27" ht="12.5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</row>
    <row r="442" spans="1:27" ht="12.5">
      <c r="A442" s="140"/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</row>
    <row r="443" spans="1:27" ht="12.5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</row>
    <row r="444" spans="1:27" ht="12.5">
      <c r="A444" s="140"/>
      <c r="B444" s="140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</row>
    <row r="445" spans="1:27" ht="12.5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</row>
    <row r="446" spans="1:27" ht="12.5">
      <c r="A446" s="140"/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</row>
    <row r="447" spans="1:27" ht="12.5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</row>
    <row r="448" spans="1:27" ht="12.5">
      <c r="A448" s="140"/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</row>
    <row r="449" spans="1:27" ht="12.5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</row>
    <row r="450" spans="1:27" ht="12.5">
      <c r="A450" s="140"/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</row>
    <row r="451" spans="1:27" ht="12.5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</row>
    <row r="452" spans="1:27" ht="12.5">
      <c r="A452" s="140"/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</row>
    <row r="453" spans="1:27" ht="12.5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</row>
    <row r="454" spans="1:27" ht="12.5">
      <c r="A454" s="140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</row>
    <row r="455" spans="1:27" ht="12.5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</row>
    <row r="456" spans="1:27" ht="12.5">
      <c r="A456" s="140"/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</row>
    <row r="457" spans="1:27" ht="12.5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</row>
    <row r="458" spans="1:27" ht="12.5">
      <c r="A458" s="140"/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</row>
    <row r="459" spans="1:27" ht="12.5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</row>
    <row r="460" spans="1:27" ht="12.5">
      <c r="A460" s="140"/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</row>
    <row r="461" spans="1:27" ht="12.5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</row>
    <row r="462" spans="1:27" ht="12.5">
      <c r="A462" s="140"/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</row>
    <row r="463" spans="1:27" ht="12.5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</row>
    <row r="464" spans="1:27" ht="12.5">
      <c r="A464" s="140"/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</row>
    <row r="465" spans="1:27" ht="12.5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</row>
    <row r="466" spans="1:27" ht="12.5">
      <c r="A466" s="140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</row>
    <row r="467" spans="1:27" ht="12.5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</row>
    <row r="468" spans="1:27" ht="12.5">
      <c r="A468" s="140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</row>
    <row r="469" spans="1:27" ht="12.5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</row>
    <row r="470" spans="1:27" ht="12.5">
      <c r="A470" s="140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</row>
    <row r="471" spans="1:27" ht="12.5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</row>
    <row r="472" spans="1:27" ht="12.5">
      <c r="A472" s="140"/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</row>
    <row r="473" spans="1:27" ht="12.5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</row>
    <row r="474" spans="1:27" ht="12.5">
      <c r="A474" s="140"/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</row>
    <row r="475" spans="1:27" ht="12.5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  <c r="AA475" s="140"/>
    </row>
    <row r="476" spans="1:27" ht="12.5">
      <c r="A476" s="140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</row>
    <row r="477" spans="1:27" ht="12.5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</row>
    <row r="478" spans="1:27" ht="12.5">
      <c r="A478" s="140"/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</row>
    <row r="479" spans="1:27" ht="12.5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A479" s="140"/>
    </row>
    <row r="480" spans="1:27" ht="12.5">
      <c r="A480" s="140"/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</row>
    <row r="481" spans="1:27" ht="12.5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</row>
    <row r="482" spans="1:27" ht="12.5">
      <c r="A482" s="140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</row>
    <row r="483" spans="1:27" ht="12.5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</row>
    <row r="484" spans="1:27" ht="12.5">
      <c r="A484" s="140"/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A484" s="140"/>
    </row>
    <row r="485" spans="1:27" ht="12.5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  <c r="AA485" s="140"/>
    </row>
    <row r="486" spans="1:27" ht="12.5">
      <c r="A486" s="140"/>
      <c r="B486" s="140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  <c r="AA486" s="140"/>
    </row>
    <row r="487" spans="1:27" ht="12.5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</row>
    <row r="488" spans="1:27" ht="12.5">
      <c r="A488" s="140"/>
      <c r="B488" s="140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</row>
    <row r="489" spans="1:27" ht="12.5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</row>
    <row r="490" spans="1:27" ht="12.5">
      <c r="A490" s="140"/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  <c r="AA490" s="140"/>
    </row>
    <row r="491" spans="1:27" ht="12.5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</row>
    <row r="492" spans="1:27" ht="12.5">
      <c r="A492" s="140"/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</row>
    <row r="493" spans="1:27" ht="12.5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</row>
    <row r="494" spans="1:27" ht="12.5">
      <c r="A494" s="140"/>
      <c r="B494" s="140"/>
      <c r="C494" s="140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</row>
    <row r="495" spans="1:27" ht="12.5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</row>
    <row r="496" spans="1:27" ht="12.5">
      <c r="A496" s="140"/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</row>
    <row r="497" spans="1:27" ht="12.5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</row>
    <row r="498" spans="1:27" ht="12.5">
      <c r="A498" s="140"/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</row>
    <row r="499" spans="1:27" ht="12.5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</row>
    <row r="500" spans="1:27" ht="12.5">
      <c r="A500" s="140"/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</row>
    <row r="501" spans="1:27" ht="12.5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</row>
    <row r="502" spans="1:27" ht="12.5">
      <c r="A502" s="140"/>
      <c r="B502" s="140"/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</row>
    <row r="503" spans="1:27" ht="12.5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</row>
    <row r="504" spans="1:27" ht="12.5">
      <c r="A504" s="140"/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</row>
    <row r="505" spans="1:27" ht="12.5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</row>
    <row r="506" spans="1:27" ht="12.5">
      <c r="A506" s="140"/>
      <c r="B506" s="140"/>
      <c r="C506" s="140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</row>
    <row r="507" spans="1:27" ht="12.5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</row>
    <row r="508" spans="1:27" ht="12.5">
      <c r="A508" s="140"/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</row>
    <row r="509" spans="1:27" ht="12.5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  <c r="AA509" s="140"/>
    </row>
    <row r="510" spans="1:27" ht="12.5">
      <c r="A510" s="140"/>
      <c r="B510" s="140"/>
      <c r="C510" s="140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  <c r="AA510" s="140"/>
    </row>
    <row r="511" spans="1:27" ht="12.5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</row>
    <row r="512" spans="1:27" ht="12.5">
      <c r="A512" s="140"/>
      <c r="B512" s="140"/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</row>
    <row r="513" spans="1:27" ht="12.5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  <c r="AA513" s="140"/>
    </row>
    <row r="514" spans="1:27" ht="12.5">
      <c r="A514" s="140"/>
      <c r="B514" s="140"/>
      <c r="C514" s="140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</row>
    <row r="515" spans="1:27" ht="12.5">
      <c r="A515" s="140"/>
      <c r="B515" s="140"/>
      <c r="C515" s="140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</row>
    <row r="516" spans="1:27" ht="12.5">
      <c r="A516" s="140"/>
      <c r="B516" s="140"/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</row>
    <row r="517" spans="1:27" ht="12.5">
      <c r="A517" s="140"/>
      <c r="B517" s="140"/>
      <c r="C517" s="140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  <c r="AA517" s="140"/>
    </row>
    <row r="518" spans="1:27" ht="12.5">
      <c r="A518" s="140"/>
      <c r="B518" s="140"/>
      <c r="C518" s="140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</row>
    <row r="519" spans="1:27" ht="12.5">
      <c r="A519" s="140"/>
      <c r="B519" s="140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  <c r="AA519" s="140"/>
    </row>
    <row r="520" spans="1:27" ht="12.5">
      <c r="A520" s="140"/>
      <c r="B520" s="140"/>
      <c r="C520" s="140"/>
      <c r="D520" s="140"/>
      <c r="E520" s="140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</row>
    <row r="521" spans="1:27" ht="12.5">
      <c r="A521" s="140"/>
      <c r="B521" s="140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  <c r="AA521" s="140"/>
    </row>
    <row r="522" spans="1:27" ht="12.5">
      <c r="A522" s="140"/>
      <c r="B522" s="140"/>
      <c r="C522" s="140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40"/>
    </row>
    <row r="523" spans="1:27" ht="12.5">
      <c r="A523" s="140"/>
      <c r="B523" s="140"/>
      <c r="C523" s="14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  <c r="AA523" s="140"/>
    </row>
    <row r="524" spans="1:27" ht="12.5">
      <c r="A524" s="140"/>
      <c r="B524" s="140"/>
      <c r="C524" s="140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  <c r="AA524" s="140"/>
    </row>
    <row r="525" spans="1:27" ht="12.5">
      <c r="A525" s="140"/>
      <c r="B525" s="140"/>
      <c r="C525" s="14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</row>
    <row r="526" spans="1:27" ht="12.5">
      <c r="A526" s="140"/>
      <c r="B526" s="140"/>
      <c r="C526" s="140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</row>
    <row r="527" spans="1:27" ht="12.5">
      <c r="A527" s="140"/>
      <c r="B527" s="140"/>
      <c r="C527" s="140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</row>
    <row r="528" spans="1:27" ht="12.5">
      <c r="A528" s="140"/>
      <c r="B528" s="140"/>
      <c r="C528" s="140"/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</row>
    <row r="529" spans="1:27" ht="12.5">
      <c r="A529" s="140"/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</row>
    <row r="530" spans="1:27" ht="12.5">
      <c r="A530" s="140"/>
      <c r="B530" s="140"/>
      <c r="C530" s="140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</row>
    <row r="531" spans="1:27" ht="12.5">
      <c r="A531" s="140"/>
      <c r="B531" s="140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</row>
    <row r="532" spans="1:27" ht="12.5">
      <c r="A532" s="140"/>
      <c r="B532" s="140"/>
      <c r="C532" s="140"/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</row>
    <row r="533" spans="1:27" ht="12.5">
      <c r="A533" s="140"/>
      <c r="B533" s="140"/>
      <c r="C533" s="140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</row>
    <row r="534" spans="1:27" ht="12.5">
      <c r="A534" s="140"/>
      <c r="B534" s="140"/>
      <c r="C534" s="140"/>
      <c r="D534" s="140"/>
      <c r="E534" s="140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  <c r="AA534" s="140"/>
    </row>
    <row r="535" spans="1:27" ht="12.5">
      <c r="A535" s="140"/>
      <c r="B535" s="140"/>
      <c r="C535" s="140"/>
      <c r="D535" s="140"/>
      <c r="E535" s="140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</row>
    <row r="536" spans="1:27" ht="12.5">
      <c r="A536" s="140"/>
      <c r="B536" s="140"/>
      <c r="C536" s="140"/>
      <c r="D536" s="140"/>
      <c r="E536" s="140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  <c r="AA536" s="140"/>
    </row>
    <row r="537" spans="1:27" ht="12.5">
      <c r="A537" s="140"/>
      <c r="B537" s="140"/>
      <c r="C537" s="140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</row>
    <row r="538" spans="1:27" ht="12.5">
      <c r="A538" s="140"/>
      <c r="B538" s="140"/>
      <c r="C538" s="140"/>
      <c r="D538" s="140"/>
      <c r="E538" s="140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  <c r="AA538" s="140"/>
    </row>
    <row r="539" spans="1:27" ht="12.5">
      <c r="A539" s="140"/>
      <c r="B539" s="140"/>
      <c r="C539" s="140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</row>
    <row r="540" spans="1:27" ht="12.5">
      <c r="A540" s="140"/>
      <c r="B540" s="140"/>
      <c r="C540" s="140"/>
      <c r="D540" s="140"/>
      <c r="E540" s="140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</row>
    <row r="541" spans="1:27" ht="12.5">
      <c r="A541" s="140"/>
      <c r="B541" s="140"/>
      <c r="C541" s="140"/>
      <c r="D541" s="140"/>
      <c r="E541" s="140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  <c r="AA541" s="140"/>
    </row>
    <row r="542" spans="1:27" ht="12.5">
      <c r="A542" s="140"/>
      <c r="B542" s="140"/>
      <c r="C542" s="140"/>
      <c r="D542" s="140"/>
      <c r="E542" s="140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  <c r="AA542" s="140"/>
    </row>
    <row r="543" spans="1:27" ht="12.5">
      <c r="A543" s="140"/>
      <c r="B543" s="140"/>
      <c r="C543" s="140"/>
      <c r="D543" s="140"/>
      <c r="E543" s="140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  <c r="AA543" s="140"/>
    </row>
    <row r="544" spans="1:27" ht="12.5">
      <c r="A544" s="140"/>
      <c r="B544" s="140"/>
      <c r="C544" s="140"/>
      <c r="D544" s="140"/>
      <c r="E544" s="140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  <c r="AA544" s="140"/>
    </row>
    <row r="545" spans="1:27" ht="12.5">
      <c r="A545" s="140"/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  <c r="AA545" s="140"/>
    </row>
    <row r="546" spans="1:27" ht="12.5">
      <c r="A546" s="140"/>
      <c r="B546" s="140"/>
      <c r="C546" s="140"/>
      <c r="D546" s="140"/>
      <c r="E546" s="140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  <c r="AA546" s="140"/>
    </row>
    <row r="547" spans="1:27" ht="12.5">
      <c r="A547" s="140"/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  <c r="AA547" s="140"/>
    </row>
    <row r="548" spans="1:27" ht="12.5">
      <c r="A548" s="140"/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A548" s="140"/>
    </row>
    <row r="549" spans="1:27" ht="12.5">
      <c r="A549" s="140"/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</row>
    <row r="550" spans="1:27" ht="12.5">
      <c r="A550" s="140"/>
      <c r="B550" s="140"/>
      <c r="C550" s="140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A550" s="140"/>
    </row>
    <row r="551" spans="1:27" ht="12.5">
      <c r="A551" s="140"/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</row>
    <row r="552" spans="1:27" ht="12.5">
      <c r="A552" s="140"/>
      <c r="B552" s="140"/>
      <c r="C552" s="140"/>
      <c r="D552" s="140"/>
      <c r="E552" s="140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  <c r="AA552" s="140"/>
    </row>
    <row r="553" spans="1:27" ht="12.5">
      <c r="A553" s="140"/>
      <c r="B553" s="140"/>
      <c r="C553" s="140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  <c r="AA553" s="140"/>
    </row>
    <row r="554" spans="1:27" ht="12.5">
      <c r="A554" s="140"/>
      <c r="B554" s="140"/>
      <c r="C554" s="140"/>
      <c r="D554" s="140"/>
      <c r="E554" s="140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</row>
    <row r="555" spans="1:27" ht="12.5">
      <c r="A555" s="140"/>
      <c r="B555" s="140"/>
      <c r="C555" s="140"/>
      <c r="D555" s="140"/>
      <c r="E555" s="140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</row>
    <row r="556" spans="1:27" ht="12.5">
      <c r="A556" s="140"/>
      <c r="B556" s="140"/>
      <c r="C556" s="140"/>
      <c r="D556" s="140"/>
      <c r="E556" s="140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  <c r="AA556" s="140"/>
    </row>
    <row r="557" spans="1:27" ht="12.5">
      <c r="A557" s="140"/>
      <c r="B557" s="140"/>
      <c r="C557" s="140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</row>
    <row r="558" spans="1:27" ht="12.5">
      <c r="A558" s="140"/>
      <c r="B558" s="140"/>
      <c r="C558" s="140"/>
      <c r="D558" s="140"/>
      <c r="E558" s="140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  <c r="AA558" s="140"/>
    </row>
    <row r="559" spans="1:27" ht="12.5">
      <c r="A559" s="140"/>
      <c r="B559" s="140"/>
      <c r="C559" s="140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  <c r="AA559" s="140"/>
    </row>
    <row r="560" spans="1:27" ht="12.5">
      <c r="A560" s="140"/>
      <c r="B560" s="140"/>
      <c r="C560" s="140"/>
      <c r="D560" s="140"/>
      <c r="E560" s="140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  <c r="AA560" s="140"/>
    </row>
    <row r="561" spans="1:27" ht="12.5">
      <c r="A561" s="140"/>
      <c r="B561" s="140"/>
      <c r="C561" s="140"/>
      <c r="D561" s="140"/>
      <c r="E561" s="140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  <c r="AA561" s="140"/>
    </row>
    <row r="562" spans="1:27" ht="12.5">
      <c r="A562" s="140"/>
      <c r="B562" s="140"/>
      <c r="C562" s="140"/>
      <c r="D562" s="140"/>
      <c r="E562" s="140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  <c r="AA562" s="140"/>
    </row>
    <row r="563" spans="1:27" ht="12.5">
      <c r="A563" s="140"/>
      <c r="B563" s="140"/>
      <c r="C563" s="140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A563" s="140"/>
    </row>
    <row r="564" spans="1:27" ht="12.5">
      <c r="A564" s="140"/>
      <c r="B564" s="140"/>
      <c r="C564" s="140"/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A564" s="140"/>
    </row>
    <row r="565" spans="1:27" ht="12.5">
      <c r="A565" s="140"/>
      <c r="B565" s="140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  <c r="AA565" s="140"/>
    </row>
    <row r="566" spans="1:27" ht="12.5">
      <c r="A566" s="140"/>
      <c r="B566" s="140"/>
      <c r="C566" s="140"/>
      <c r="D566" s="140"/>
      <c r="E566" s="140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  <c r="AA566" s="140"/>
    </row>
    <row r="567" spans="1:27" ht="12.5">
      <c r="A567" s="140"/>
      <c r="B567" s="140"/>
      <c r="C567" s="140"/>
      <c r="D567" s="140"/>
      <c r="E567" s="140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  <c r="AA567" s="140"/>
    </row>
    <row r="568" spans="1:27" ht="12.5">
      <c r="A568" s="140"/>
      <c r="B568" s="140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  <c r="AA568" s="140"/>
    </row>
    <row r="569" spans="1:27" ht="12.5">
      <c r="A569" s="140"/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  <c r="AA569" s="140"/>
    </row>
    <row r="570" spans="1:27" ht="12.5">
      <c r="A570" s="140"/>
      <c r="B570" s="140"/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  <c r="AA570" s="140"/>
    </row>
    <row r="571" spans="1:27" ht="12.5">
      <c r="A571" s="140"/>
      <c r="B571" s="140"/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  <c r="AA571" s="140"/>
    </row>
    <row r="572" spans="1:27" ht="12.5">
      <c r="A572" s="140"/>
      <c r="B572" s="140"/>
      <c r="C572" s="140"/>
      <c r="D572" s="140"/>
      <c r="E572" s="140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  <c r="AA572" s="140"/>
    </row>
    <row r="573" spans="1:27" ht="12.5">
      <c r="A573" s="140"/>
      <c r="B573" s="140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  <c r="AA573" s="140"/>
    </row>
    <row r="574" spans="1:27" ht="12.5">
      <c r="A574" s="140"/>
      <c r="B574" s="140"/>
      <c r="C574" s="140"/>
      <c r="D574" s="140"/>
      <c r="E574" s="140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  <c r="AA574" s="140"/>
    </row>
    <row r="575" spans="1:27" ht="12.5">
      <c r="A575" s="140"/>
      <c r="B575" s="140"/>
      <c r="C575" s="140"/>
      <c r="D575" s="140"/>
      <c r="E575" s="140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  <c r="AA575" s="140"/>
    </row>
    <row r="576" spans="1:27" ht="12.5">
      <c r="A576" s="140"/>
      <c r="B576" s="140"/>
      <c r="C576" s="140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  <c r="AA576" s="140"/>
    </row>
    <row r="577" spans="1:27" ht="12.5">
      <c r="A577" s="140"/>
      <c r="B577" s="140"/>
      <c r="C577" s="140"/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  <c r="AA577" s="140"/>
    </row>
    <row r="578" spans="1:27" ht="12.5">
      <c r="A578" s="140"/>
      <c r="B578" s="140"/>
      <c r="C578" s="140"/>
      <c r="D578" s="140"/>
      <c r="E578" s="140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  <c r="AA578" s="140"/>
    </row>
    <row r="579" spans="1:27" ht="12.5">
      <c r="A579" s="140"/>
      <c r="B579" s="140"/>
      <c r="C579" s="140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  <c r="AA579" s="140"/>
    </row>
    <row r="580" spans="1:27" ht="12.5">
      <c r="A580" s="140"/>
      <c r="B580" s="140"/>
      <c r="C580" s="140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  <c r="AA580" s="140"/>
    </row>
    <row r="581" spans="1:27" ht="12.5">
      <c r="A581" s="140"/>
      <c r="B581" s="140"/>
      <c r="C581" s="140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A581" s="140"/>
    </row>
    <row r="582" spans="1:27" ht="12.5">
      <c r="A582" s="140"/>
      <c r="B582" s="140"/>
      <c r="C582" s="140"/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A582" s="140"/>
    </row>
    <row r="583" spans="1:27" ht="12.5">
      <c r="A583" s="140"/>
      <c r="B583" s="140"/>
      <c r="C583" s="140"/>
      <c r="D583" s="140"/>
      <c r="E583" s="140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  <c r="AA583" s="140"/>
    </row>
    <row r="584" spans="1:27" ht="12.5">
      <c r="A584" s="140"/>
      <c r="B584" s="140"/>
      <c r="C584" s="140"/>
      <c r="D584" s="140"/>
      <c r="E584" s="140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  <c r="AA584" s="140"/>
    </row>
    <row r="585" spans="1:27" ht="12.5">
      <c r="A585" s="140"/>
      <c r="B585" s="140"/>
      <c r="C585" s="140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  <c r="AA585" s="140"/>
    </row>
    <row r="586" spans="1:27" ht="12.5">
      <c r="A586" s="140"/>
      <c r="B586" s="140"/>
      <c r="C586" s="140"/>
      <c r="D586" s="140"/>
      <c r="E586" s="140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  <c r="AA586" s="140"/>
    </row>
    <row r="587" spans="1:27" ht="12.5">
      <c r="A587" s="140"/>
      <c r="B587" s="140"/>
      <c r="C587" s="140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  <c r="AA587" s="140"/>
    </row>
    <row r="588" spans="1:27" ht="12.5">
      <c r="A588" s="140"/>
      <c r="B588" s="140"/>
      <c r="C588" s="140"/>
      <c r="D588" s="140"/>
      <c r="E588" s="140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  <c r="AA588" s="140"/>
    </row>
    <row r="589" spans="1:27" ht="12.5">
      <c r="A589" s="140"/>
      <c r="B589" s="140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  <c r="AA589" s="140"/>
    </row>
    <row r="590" spans="1:27" ht="12.5">
      <c r="A590" s="140"/>
      <c r="B590" s="140"/>
      <c r="C590" s="140"/>
      <c r="D590" s="140"/>
      <c r="E590" s="140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  <c r="AA590" s="140"/>
    </row>
    <row r="591" spans="1:27" ht="12.5">
      <c r="A591" s="140"/>
      <c r="B591" s="140"/>
      <c r="C591" s="140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  <c r="AA591" s="140"/>
    </row>
    <row r="592" spans="1:27" ht="12.5">
      <c r="A592" s="140"/>
      <c r="B592" s="140"/>
      <c r="C592" s="140"/>
      <c r="D592" s="140"/>
      <c r="E592" s="140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  <c r="AA592" s="140"/>
    </row>
    <row r="593" spans="1:27" ht="12.5">
      <c r="A593" s="140"/>
      <c r="B593" s="140"/>
      <c r="C593" s="140"/>
      <c r="D593" s="140"/>
      <c r="E593" s="140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  <c r="AA593" s="140"/>
    </row>
    <row r="594" spans="1:27" ht="12.5">
      <c r="A594" s="140"/>
      <c r="B594" s="140"/>
      <c r="C594" s="140"/>
      <c r="D594" s="140"/>
      <c r="E594" s="140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  <c r="AA594" s="140"/>
    </row>
    <row r="595" spans="1:27" ht="12.5">
      <c r="A595" s="140"/>
      <c r="B595" s="140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  <c r="AA595" s="140"/>
    </row>
    <row r="596" spans="1:27" ht="12.5">
      <c r="A596" s="140"/>
      <c r="B596" s="140"/>
      <c r="C596" s="140"/>
      <c r="D596" s="140"/>
      <c r="E596" s="140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  <c r="AA596" s="140"/>
    </row>
    <row r="597" spans="1:27" ht="12.5">
      <c r="A597" s="140"/>
      <c r="B597" s="140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A597" s="140"/>
    </row>
    <row r="598" spans="1:27" ht="12.5">
      <c r="A598" s="140"/>
      <c r="B598" s="140"/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A598" s="140"/>
    </row>
    <row r="599" spans="1:27" ht="12.5">
      <c r="A599" s="140"/>
      <c r="B599" s="140"/>
      <c r="C599" s="140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  <c r="AA599" s="140"/>
    </row>
    <row r="600" spans="1:27" ht="12.5">
      <c r="A600" s="140"/>
      <c r="B600" s="140"/>
      <c r="C600" s="140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</row>
    <row r="601" spans="1:27" ht="12.5">
      <c r="A601" s="140"/>
      <c r="B601" s="140"/>
      <c r="C601" s="140"/>
      <c r="D601" s="140"/>
      <c r="E601" s="140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  <c r="AA601" s="140"/>
    </row>
    <row r="602" spans="1:27" ht="12.5">
      <c r="A602" s="140"/>
      <c r="B602" s="140"/>
      <c r="C602" s="140"/>
      <c r="D602" s="140"/>
      <c r="E602" s="140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  <c r="AA602" s="140"/>
    </row>
    <row r="603" spans="1:27" ht="12.5">
      <c r="A603" s="140"/>
      <c r="B603" s="140"/>
      <c r="C603" s="140"/>
      <c r="D603" s="140"/>
      <c r="E603" s="140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  <c r="AA603" s="140"/>
    </row>
    <row r="604" spans="1:27" ht="12.5">
      <c r="A604" s="140"/>
      <c r="B604" s="140"/>
      <c r="C604" s="140"/>
      <c r="D604" s="140"/>
      <c r="E604" s="140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  <c r="AA604" s="140"/>
    </row>
    <row r="605" spans="1:27" ht="12.5">
      <c r="A605" s="140"/>
      <c r="B605" s="140"/>
      <c r="C605" s="140"/>
      <c r="D605" s="140"/>
      <c r="E605" s="140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  <c r="AA605" s="140"/>
    </row>
    <row r="606" spans="1:27" ht="12.5">
      <c r="A606" s="140"/>
      <c r="B606" s="140"/>
      <c r="C606" s="140"/>
      <c r="D606" s="140"/>
      <c r="E606" s="140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  <c r="AA606" s="140"/>
    </row>
    <row r="607" spans="1:27" ht="12.5">
      <c r="A607" s="140"/>
      <c r="B607" s="140"/>
      <c r="C607" s="140"/>
      <c r="D607" s="140"/>
      <c r="E607" s="140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  <c r="AA607" s="140"/>
    </row>
    <row r="608" spans="1:27" ht="12.5">
      <c r="A608" s="140"/>
      <c r="B608" s="140"/>
      <c r="C608" s="140"/>
      <c r="D608" s="140"/>
      <c r="E608" s="140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  <c r="AA608" s="140"/>
    </row>
    <row r="609" spans="1:27" ht="12.5">
      <c r="A609" s="140"/>
      <c r="B609" s="140"/>
      <c r="C609" s="140"/>
      <c r="D609" s="140"/>
      <c r="E609" s="140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  <c r="AA609" s="140"/>
    </row>
    <row r="610" spans="1:27" ht="12.5">
      <c r="A610" s="140"/>
      <c r="B610" s="140"/>
      <c r="C610" s="140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  <c r="AA610" s="140"/>
    </row>
    <row r="611" spans="1:27" ht="12.5">
      <c r="A611" s="140"/>
      <c r="B611" s="140"/>
      <c r="C611" s="140"/>
      <c r="D611" s="140"/>
      <c r="E611" s="140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  <c r="AA611" s="140"/>
    </row>
    <row r="612" spans="1:27" ht="12.5">
      <c r="A612" s="140"/>
      <c r="B612" s="140"/>
      <c r="C612" s="140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  <c r="AA612" s="140"/>
    </row>
    <row r="613" spans="1:27" ht="12.5">
      <c r="A613" s="140"/>
      <c r="B613" s="140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A613" s="140"/>
    </row>
    <row r="614" spans="1:27" ht="12.5">
      <c r="A614" s="140"/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  <c r="AA614" s="140"/>
    </row>
    <row r="615" spans="1:27" ht="12.5">
      <c r="A615" s="140"/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  <c r="AA615" s="140"/>
    </row>
    <row r="616" spans="1:27" ht="12.5">
      <c r="A616" s="140"/>
      <c r="B616" s="140"/>
      <c r="C616" s="140"/>
      <c r="D616" s="140"/>
      <c r="E616" s="140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  <c r="AA616" s="140"/>
    </row>
    <row r="617" spans="1:27" ht="12.5">
      <c r="A617" s="140"/>
      <c r="B617" s="140"/>
      <c r="C617" s="140"/>
      <c r="D617" s="140"/>
      <c r="E617" s="140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  <c r="AA617" s="140"/>
    </row>
    <row r="618" spans="1:27" ht="12.5">
      <c r="A618" s="140"/>
      <c r="B618" s="140"/>
      <c r="C618" s="140"/>
      <c r="D618" s="140"/>
      <c r="E618" s="140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  <c r="AA618" s="140"/>
    </row>
    <row r="619" spans="1:27" ht="12.5">
      <c r="A619" s="140"/>
      <c r="B619" s="140"/>
      <c r="C619" s="140"/>
      <c r="D619" s="140"/>
      <c r="E619" s="140"/>
      <c r="F619" s="140"/>
      <c r="G619" s="140"/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  <c r="Y619" s="140"/>
      <c r="Z619" s="140"/>
      <c r="AA619" s="140"/>
    </row>
    <row r="620" spans="1:27" ht="12.5">
      <c r="A620" s="140"/>
      <c r="B620" s="140"/>
      <c r="C620" s="140"/>
      <c r="D620" s="140"/>
      <c r="E620" s="140"/>
      <c r="F620" s="140"/>
      <c r="G620" s="140"/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  <c r="Y620" s="140"/>
      <c r="Z620" s="140"/>
      <c r="AA620" s="140"/>
    </row>
    <row r="621" spans="1:27" ht="12.5">
      <c r="A621" s="140"/>
      <c r="B621" s="140"/>
      <c r="C621" s="140"/>
      <c r="D621" s="140"/>
      <c r="E621" s="140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  <c r="Y621" s="140"/>
      <c r="Z621" s="140"/>
      <c r="AA621" s="140"/>
    </row>
    <row r="622" spans="1:27" ht="12.5">
      <c r="A622" s="140"/>
      <c r="B622" s="140"/>
      <c r="C622" s="140"/>
      <c r="D622" s="140"/>
      <c r="E622" s="140"/>
      <c r="F622" s="140"/>
      <c r="G622" s="140"/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  <c r="Y622" s="140"/>
      <c r="Z622" s="140"/>
      <c r="AA622" s="140"/>
    </row>
    <row r="623" spans="1:27" ht="12.5">
      <c r="A623" s="140"/>
      <c r="B623" s="140"/>
      <c r="C623" s="140"/>
      <c r="D623" s="140"/>
      <c r="E623" s="140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  <c r="Y623" s="140"/>
      <c r="Z623" s="140"/>
      <c r="AA623" s="140"/>
    </row>
    <row r="624" spans="1:27" ht="12.5">
      <c r="A624" s="140"/>
      <c r="B624" s="140"/>
      <c r="C624" s="140"/>
      <c r="D624" s="140"/>
      <c r="E624" s="140"/>
      <c r="F624" s="140"/>
      <c r="G624" s="140"/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  <c r="Y624" s="140"/>
      <c r="Z624" s="140"/>
      <c r="AA624" s="140"/>
    </row>
    <row r="625" spans="1:27" ht="12.5">
      <c r="A625" s="140"/>
      <c r="B625" s="140"/>
      <c r="C625" s="140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40"/>
      <c r="AA625" s="140"/>
    </row>
    <row r="626" spans="1:27" ht="12.5">
      <c r="A626" s="140"/>
      <c r="B626" s="140"/>
      <c r="C626" s="140"/>
      <c r="D626" s="140"/>
      <c r="E626" s="140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40"/>
      <c r="AA626" s="140"/>
    </row>
    <row r="627" spans="1:27" ht="12.5">
      <c r="A627" s="140"/>
      <c r="B627" s="140"/>
      <c r="C627" s="140"/>
      <c r="D627" s="140"/>
      <c r="E627" s="140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  <c r="Y627" s="140"/>
      <c r="Z627" s="140"/>
      <c r="AA627" s="140"/>
    </row>
    <row r="628" spans="1:27" ht="12.5">
      <c r="A628" s="140"/>
      <c r="B628" s="140"/>
      <c r="C628" s="140"/>
      <c r="D628" s="140"/>
      <c r="E628" s="140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  <c r="Y628" s="140"/>
      <c r="Z628" s="140"/>
      <c r="AA628" s="140"/>
    </row>
    <row r="629" spans="1:27" ht="12.5">
      <c r="A629" s="140"/>
      <c r="B629" s="140"/>
      <c r="C629" s="140"/>
      <c r="D629" s="140"/>
      <c r="E629" s="140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  <c r="Y629" s="140"/>
      <c r="Z629" s="140"/>
      <c r="AA629" s="140"/>
    </row>
    <row r="630" spans="1:27" ht="12.5">
      <c r="A630" s="140"/>
      <c r="B630" s="140"/>
      <c r="C630" s="140"/>
      <c r="D630" s="140"/>
      <c r="E630" s="140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40"/>
      <c r="AA630" s="140"/>
    </row>
    <row r="631" spans="1:27" ht="12.5">
      <c r="A631" s="140"/>
      <c r="B631" s="140"/>
      <c r="C631" s="140"/>
      <c r="D631" s="140"/>
      <c r="E631" s="140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40"/>
      <c r="AA631" s="140"/>
    </row>
    <row r="632" spans="1:27" ht="12.5">
      <c r="A632" s="140"/>
      <c r="B632" s="140"/>
      <c r="C632" s="140"/>
      <c r="D632" s="140"/>
      <c r="E632" s="140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  <c r="Y632" s="140"/>
      <c r="Z632" s="140"/>
      <c r="AA632" s="140"/>
    </row>
    <row r="633" spans="1:27" ht="12.5">
      <c r="A633" s="140"/>
      <c r="B633" s="140"/>
      <c r="C633" s="140"/>
      <c r="D633" s="140"/>
      <c r="E633" s="140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  <c r="Y633" s="140"/>
      <c r="Z633" s="140"/>
      <c r="AA633" s="140"/>
    </row>
    <row r="634" spans="1:27" ht="12.5">
      <c r="A634" s="140"/>
      <c r="B634" s="140"/>
      <c r="C634" s="140"/>
      <c r="D634" s="140"/>
      <c r="E634" s="140"/>
      <c r="F634" s="140"/>
      <c r="G634" s="140"/>
      <c r="H634" s="140"/>
      <c r="I634" s="140"/>
      <c r="J634" s="140"/>
      <c r="K634" s="140"/>
      <c r="L634" s="140"/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  <c r="Y634" s="140"/>
      <c r="Z634" s="140"/>
      <c r="AA634" s="140"/>
    </row>
    <row r="635" spans="1:27" ht="12.5">
      <c r="A635" s="140"/>
      <c r="B635" s="140"/>
      <c r="C635" s="140"/>
      <c r="D635" s="140"/>
      <c r="E635" s="140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  <c r="Y635" s="140"/>
      <c r="Z635" s="140"/>
      <c r="AA635" s="140"/>
    </row>
    <row r="636" spans="1:27" ht="12.5">
      <c r="A636" s="140"/>
      <c r="B636" s="140"/>
      <c r="C636" s="140"/>
      <c r="D636" s="140"/>
      <c r="E636" s="140"/>
      <c r="F636" s="140"/>
      <c r="G636" s="140"/>
      <c r="H636" s="140"/>
      <c r="I636" s="140"/>
      <c r="J636" s="140"/>
      <c r="K636" s="140"/>
      <c r="L636" s="140"/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  <c r="Y636" s="140"/>
      <c r="Z636" s="140"/>
      <c r="AA636" s="140"/>
    </row>
    <row r="637" spans="1:27" ht="12.5">
      <c r="A637" s="140"/>
      <c r="B637" s="140"/>
      <c r="C637" s="140"/>
      <c r="D637" s="140"/>
      <c r="E637" s="140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  <c r="Y637" s="140"/>
      <c r="Z637" s="140"/>
      <c r="AA637" s="140"/>
    </row>
    <row r="638" spans="1:27" ht="12.5">
      <c r="A638" s="140"/>
      <c r="B638" s="140"/>
      <c r="C638" s="140"/>
      <c r="D638" s="140"/>
      <c r="E638" s="140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  <c r="Y638" s="140"/>
      <c r="Z638" s="140"/>
      <c r="AA638" s="140"/>
    </row>
    <row r="639" spans="1:27" ht="12.5">
      <c r="A639" s="140"/>
      <c r="B639" s="140"/>
      <c r="C639" s="140"/>
      <c r="D639" s="140"/>
      <c r="E639" s="140"/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  <c r="Y639" s="140"/>
      <c r="Z639" s="140"/>
      <c r="AA639" s="140"/>
    </row>
    <row r="640" spans="1:27" ht="12.5">
      <c r="A640" s="140"/>
      <c r="B640" s="140"/>
      <c r="C640" s="140"/>
      <c r="D640" s="140"/>
      <c r="E640" s="140"/>
      <c r="F640" s="140"/>
      <c r="G640" s="140"/>
      <c r="H640" s="140"/>
      <c r="I640" s="140"/>
      <c r="J640" s="140"/>
      <c r="K640" s="140"/>
      <c r="L640" s="140"/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  <c r="Y640" s="140"/>
      <c r="Z640" s="140"/>
      <c r="AA640" s="140"/>
    </row>
    <row r="641" spans="1:27" ht="12.5">
      <c r="A641" s="140"/>
      <c r="B641" s="140"/>
      <c r="C641" s="140"/>
      <c r="D641" s="140"/>
      <c r="E641" s="140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  <c r="Y641" s="140"/>
      <c r="Z641" s="140"/>
      <c r="AA641" s="140"/>
    </row>
    <row r="642" spans="1:27" ht="12.5">
      <c r="A642" s="140"/>
      <c r="B642" s="140"/>
      <c r="C642" s="140"/>
      <c r="D642" s="140"/>
      <c r="E642" s="140"/>
      <c r="F642" s="140"/>
      <c r="G642" s="140"/>
      <c r="H642" s="140"/>
      <c r="I642" s="140"/>
      <c r="J642" s="140"/>
      <c r="K642" s="140"/>
      <c r="L642" s="140"/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  <c r="Y642" s="140"/>
      <c r="Z642" s="140"/>
      <c r="AA642" s="140"/>
    </row>
    <row r="643" spans="1:27" ht="12.5">
      <c r="A643" s="140"/>
      <c r="B643" s="140"/>
      <c r="C643" s="140"/>
      <c r="D643" s="140"/>
      <c r="E643" s="140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  <c r="Y643" s="140"/>
      <c r="Z643" s="140"/>
      <c r="AA643" s="140"/>
    </row>
    <row r="644" spans="1:27" ht="12.5">
      <c r="A644" s="140"/>
      <c r="B644" s="140"/>
      <c r="C644" s="140"/>
      <c r="D644" s="140"/>
      <c r="E644" s="140"/>
      <c r="F644" s="140"/>
      <c r="G644" s="140"/>
      <c r="H644" s="140"/>
      <c r="I644" s="140"/>
      <c r="J644" s="140"/>
      <c r="K644" s="140"/>
      <c r="L644" s="140"/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  <c r="Y644" s="140"/>
      <c r="Z644" s="140"/>
      <c r="AA644" s="140"/>
    </row>
    <row r="645" spans="1:27" ht="12.5">
      <c r="A645" s="140"/>
      <c r="B645" s="140"/>
      <c r="C645" s="140"/>
      <c r="D645" s="140"/>
      <c r="E645" s="140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  <c r="Y645" s="140"/>
      <c r="Z645" s="140"/>
      <c r="AA645" s="140"/>
    </row>
    <row r="646" spans="1:27" ht="12.5">
      <c r="A646" s="140"/>
      <c r="B646" s="140"/>
      <c r="C646" s="140"/>
      <c r="D646" s="140"/>
      <c r="E646" s="140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40"/>
      <c r="AA646" s="140"/>
    </row>
    <row r="647" spans="1:27" ht="12.5">
      <c r="A647" s="140"/>
      <c r="B647" s="140"/>
      <c r="C647" s="140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40"/>
      <c r="AA647" s="140"/>
    </row>
    <row r="648" spans="1:27" ht="12.5">
      <c r="A648" s="140"/>
      <c r="B648" s="140"/>
      <c r="C648" s="140"/>
      <c r="D648" s="140"/>
      <c r="E648" s="140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40"/>
      <c r="AA648" s="140"/>
    </row>
    <row r="649" spans="1:27" ht="12.5">
      <c r="A649" s="140"/>
      <c r="B649" s="140"/>
      <c r="C649" s="140"/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40"/>
      <c r="AA649" s="140"/>
    </row>
    <row r="650" spans="1:27" ht="12.5">
      <c r="A650" s="140"/>
      <c r="B650" s="140"/>
      <c r="C650" s="140"/>
      <c r="D650" s="140"/>
      <c r="E650" s="140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  <c r="Y650" s="140"/>
      <c r="Z650" s="140"/>
      <c r="AA650" s="140"/>
    </row>
    <row r="651" spans="1:27" ht="12.5">
      <c r="A651" s="140"/>
      <c r="B651" s="140"/>
      <c r="C651" s="140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  <c r="Y651" s="140"/>
      <c r="Z651" s="140"/>
      <c r="AA651" s="140"/>
    </row>
    <row r="652" spans="1:27" ht="12.5">
      <c r="A652" s="140"/>
      <c r="B652" s="140"/>
      <c r="C652" s="140"/>
      <c r="D652" s="140"/>
      <c r="E652" s="140"/>
      <c r="F652" s="140"/>
      <c r="G652" s="140"/>
      <c r="H652" s="140"/>
      <c r="I652" s="140"/>
      <c r="J652" s="140"/>
      <c r="K652" s="140"/>
      <c r="L652" s="140"/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  <c r="Y652" s="140"/>
      <c r="Z652" s="140"/>
      <c r="AA652" s="140"/>
    </row>
    <row r="653" spans="1:27" ht="12.5">
      <c r="A653" s="140"/>
      <c r="B653" s="140"/>
      <c r="C653" s="140"/>
      <c r="D653" s="140"/>
      <c r="E653" s="140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  <c r="Y653" s="140"/>
      <c r="Z653" s="140"/>
      <c r="AA653" s="140"/>
    </row>
    <row r="654" spans="1:27" ht="12.5">
      <c r="A654" s="140"/>
      <c r="B654" s="140"/>
      <c r="C654" s="140"/>
      <c r="D654" s="140"/>
      <c r="E654" s="140"/>
      <c r="F654" s="140"/>
      <c r="G654" s="140"/>
      <c r="H654" s="140"/>
      <c r="I654" s="140"/>
      <c r="J654" s="140"/>
      <c r="K654" s="140"/>
      <c r="L654" s="140"/>
      <c r="M654" s="140"/>
      <c r="N654" s="140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  <c r="Y654" s="140"/>
      <c r="Z654" s="140"/>
      <c r="AA654" s="140"/>
    </row>
    <row r="655" spans="1:27" ht="12.5">
      <c r="A655" s="140"/>
      <c r="B655" s="140"/>
      <c r="C655" s="140"/>
      <c r="D655" s="140"/>
      <c r="E655" s="140"/>
      <c r="F655" s="140"/>
      <c r="G655" s="140"/>
      <c r="H655" s="140"/>
      <c r="I655" s="140"/>
      <c r="J655" s="140"/>
      <c r="K655" s="140"/>
      <c r="L655" s="140"/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  <c r="Y655" s="140"/>
      <c r="Z655" s="140"/>
      <c r="AA655" s="140"/>
    </row>
    <row r="656" spans="1:27" ht="12.5">
      <c r="A656" s="140"/>
      <c r="B656" s="140"/>
      <c r="C656" s="140"/>
      <c r="D656" s="140"/>
      <c r="E656" s="140"/>
      <c r="F656" s="140"/>
      <c r="G656" s="140"/>
      <c r="H656" s="140"/>
      <c r="I656" s="140"/>
      <c r="J656" s="140"/>
      <c r="K656" s="140"/>
      <c r="L656" s="140"/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  <c r="Y656" s="140"/>
      <c r="Z656" s="140"/>
      <c r="AA656" s="140"/>
    </row>
    <row r="657" spans="1:27" ht="12.5">
      <c r="A657" s="140"/>
      <c r="B657" s="140"/>
      <c r="C657" s="140"/>
      <c r="D657" s="140"/>
      <c r="E657" s="140"/>
      <c r="F657" s="140"/>
      <c r="G657" s="140"/>
      <c r="H657" s="140"/>
      <c r="I657" s="140"/>
      <c r="J657" s="140"/>
      <c r="K657" s="140"/>
      <c r="L657" s="140"/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  <c r="Y657" s="140"/>
      <c r="Z657" s="140"/>
      <c r="AA657" s="140"/>
    </row>
    <row r="658" spans="1:27" ht="12.5">
      <c r="A658" s="140"/>
      <c r="B658" s="140"/>
      <c r="C658" s="140"/>
      <c r="D658" s="140"/>
      <c r="E658" s="140"/>
      <c r="F658" s="140"/>
      <c r="G658" s="140"/>
      <c r="H658" s="140"/>
      <c r="I658" s="140"/>
      <c r="J658" s="140"/>
      <c r="K658" s="140"/>
      <c r="L658" s="140"/>
      <c r="M658" s="140"/>
      <c r="N658" s="140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  <c r="Y658" s="140"/>
      <c r="Z658" s="140"/>
      <c r="AA658" s="140"/>
    </row>
    <row r="659" spans="1:27" ht="12.5">
      <c r="A659" s="140"/>
      <c r="B659" s="140"/>
      <c r="C659" s="140"/>
      <c r="D659" s="140"/>
      <c r="E659" s="140"/>
      <c r="F659" s="140"/>
      <c r="G659" s="140"/>
      <c r="H659" s="140"/>
      <c r="I659" s="140"/>
      <c r="J659" s="140"/>
      <c r="K659" s="140"/>
      <c r="L659" s="140"/>
      <c r="M659" s="140"/>
      <c r="N659" s="140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  <c r="Y659" s="140"/>
      <c r="Z659" s="140"/>
      <c r="AA659" s="140"/>
    </row>
    <row r="660" spans="1:27" ht="12.5">
      <c r="A660" s="140"/>
      <c r="B660" s="140"/>
      <c r="C660" s="140"/>
      <c r="D660" s="140"/>
      <c r="E660" s="140"/>
      <c r="F660" s="140"/>
      <c r="G660" s="140"/>
      <c r="H660" s="140"/>
      <c r="I660" s="140"/>
      <c r="J660" s="140"/>
      <c r="K660" s="140"/>
      <c r="L660" s="140"/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  <c r="Y660" s="140"/>
      <c r="Z660" s="140"/>
      <c r="AA660" s="140"/>
    </row>
    <row r="661" spans="1:27" ht="12.5">
      <c r="A661" s="140"/>
      <c r="B661" s="140"/>
      <c r="C661" s="140"/>
      <c r="D661" s="140"/>
      <c r="E661" s="140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  <c r="Y661" s="140"/>
      <c r="Z661" s="140"/>
      <c r="AA661" s="140"/>
    </row>
    <row r="662" spans="1:27" ht="12.5">
      <c r="A662" s="140"/>
      <c r="B662" s="140"/>
      <c r="C662" s="140"/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  <c r="Y662" s="140"/>
      <c r="Z662" s="140"/>
      <c r="AA662" s="140"/>
    </row>
    <row r="663" spans="1:27" ht="12.5">
      <c r="A663" s="140"/>
      <c r="B663" s="140"/>
      <c r="C663" s="140"/>
      <c r="D663" s="140"/>
      <c r="E663" s="140"/>
      <c r="F663" s="140"/>
      <c r="G663" s="140"/>
      <c r="H663" s="140"/>
      <c r="I663" s="140"/>
      <c r="J663" s="140"/>
      <c r="K663" s="140"/>
      <c r="L663" s="140"/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  <c r="Y663" s="140"/>
      <c r="Z663" s="140"/>
      <c r="AA663" s="140"/>
    </row>
    <row r="664" spans="1:27" ht="12.5">
      <c r="A664" s="140"/>
      <c r="B664" s="140"/>
      <c r="C664" s="140"/>
      <c r="D664" s="140"/>
      <c r="E664" s="140"/>
      <c r="F664" s="140"/>
      <c r="G664" s="140"/>
      <c r="H664" s="140"/>
      <c r="I664" s="140"/>
      <c r="J664" s="140"/>
      <c r="K664" s="140"/>
      <c r="L664" s="140"/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  <c r="Y664" s="140"/>
      <c r="Z664" s="140"/>
      <c r="AA664" s="140"/>
    </row>
    <row r="665" spans="1:27" ht="12.5">
      <c r="A665" s="140"/>
      <c r="B665" s="140"/>
      <c r="C665" s="140"/>
      <c r="D665" s="140"/>
      <c r="E665" s="140"/>
      <c r="F665" s="140"/>
      <c r="G665" s="140"/>
      <c r="H665" s="140"/>
      <c r="I665" s="140"/>
      <c r="J665" s="140"/>
      <c r="K665" s="140"/>
      <c r="L665" s="140"/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  <c r="Y665" s="140"/>
      <c r="Z665" s="140"/>
      <c r="AA665" s="140"/>
    </row>
    <row r="666" spans="1:27" ht="12.5">
      <c r="A666" s="140"/>
      <c r="B666" s="140"/>
      <c r="C666" s="140"/>
      <c r="D666" s="140"/>
      <c r="E666" s="140"/>
      <c r="F666" s="140"/>
      <c r="G666" s="140"/>
      <c r="H666" s="140"/>
      <c r="I666" s="140"/>
      <c r="J666" s="140"/>
      <c r="K666" s="140"/>
      <c r="L666" s="140"/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  <c r="Y666" s="140"/>
      <c r="Z666" s="140"/>
      <c r="AA666" s="140"/>
    </row>
    <row r="667" spans="1:27" ht="12.5">
      <c r="A667" s="140"/>
      <c r="B667" s="140"/>
      <c r="C667" s="140"/>
      <c r="D667" s="140"/>
      <c r="E667" s="140"/>
      <c r="F667" s="140"/>
      <c r="G667" s="140"/>
      <c r="H667" s="140"/>
      <c r="I667" s="140"/>
      <c r="J667" s="140"/>
      <c r="K667" s="140"/>
      <c r="L667" s="140"/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  <c r="Y667" s="140"/>
      <c r="Z667" s="140"/>
      <c r="AA667" s="140"/>
    </row>
    <row r="668" spans="1:27" ht="12.5">
      <c r="A668" s="140"/>
      <c r="B668" s="140"/>
      <c r="C668" s="140"/>
      <c r="D668" s="140"/>
      <c r="E668" s="140"/>
      <c r="F668" s="140"/>
      <c r="G668" s="140"/>
      <c r="H668" s="140"/>
      <c r="I668" s="140"/>
      <c r="J668" s="140"/>
      <c r="K668" s="140"/>
      <c r="L668" s="140"/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  <c r="Y668" s="140"/>
      <c r="Z668" s="140"/>
      <c r="AA668" s="140"/>
    </row>
    <row r="669" spans="1:27" ht="12.5">
      <c r="A669" s="140"/>
      <c r="B669" s="140"/>
      <c r="C669" s="140"/>
      <c r="D669" s="140"/>
      <c r="E669" s="140"/>
      <c r="F669" s="140"/>
      <c r="G669" s="140"/>
      <c r="H669" s="140"/>
      <c r="I669" s="140"/>
      <c r="J669" s="140"/>
      <c r="K669" s="140"/>
      <c r="L669" s="140"/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  <c r="Y669" s="140"/>
      <c r="Z669" s="140"/>
      <c r="AA669" s="140"/>
    </row>
    <row r="670" spans="1:27" ht="12.5">
      <c r="A670" s="140"/>
      <c r="B670" s="140"/>
      <c r="C670" s="140"/>
      <c r="D670" s="140"/>
      <c r="E670" s="140"/>
      <c r="F670" s="140"/>
      <c r="G670" s="140"/>
      <c r="H670" s="140"/>
      <c r="I670" s="140"/>
      <c r="J670" s="140"/>
      <c r="K670" s="140"/>
      <c r="L670" s="140"/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  <c r="Y670" s="140"/>
      <c r="Z670" s="140"/>
      <c r="AA670" s="140"/>
    </row>
    <row r="671" spans="1:27" ht="12.5">
      <c r="A671" s="140"/>
      <c r="B671" s="140"/>
      <c r="C671" s="140"/>
      <c r="D671" s="140"/>
      <c r="E671" s="140"/>
      <c r="F671" s="140"/>
      <c r="G671" s="140"/>
      <c r="H671" s="140"/>
      <c r="I671" s="140"/>
      <c r="J671" s="140"/>
      <c r="K671" s="140"/>
      <c r="L671" s="140"/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  <c r="Y671" s="140"/>
      <c r="Z671" s="140"/>
      <c r="AA671" s="140"/>
    </row>
    <row r="672" spans="1:27" ht="12.5">
      <c r="A672" s="140"/>
      <c r="B672" s="140"/>
      <c r="C672" s="140"/>
      <c r="D672" s="140"/>
      <c r="E672" s="140"/>
      <c r="F672" s="140"/>
      <c r="G672" s="140"/>
      <c r="H672" s="140"/>
      <c r="I672" s="140"/>
      <c r="J672" s="140"/>
      <c r="K672" s="140"/>
      <c r="L672" s="140"/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  <c r="Y672" s="140"/>
      <c r="Z672" s="140"/>
      <c r="AA672" s="140"/>
    </row>
    <row r="673" spans="1:27" ht="12.5">
      <c r="A673" s="140"/>
      <c r="B673" s="140"/>
      <c r="C673" s="140"/>
      <c r="D673" s="140"/>
      <c r="E673" s="140"/>
      <c r="F673" s="140"/>
      <c r="G673" s="140"/>
      <c r="H673" s="140"/>
      <c r="I673" s="140"/>
      <c r="J673" s="140"/>
      <c r="K673" s="140"/>
      <c r="L673" s="140"/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  <c r="Y673" s="140"/>
      <c r="Z673" s="140"/>
      <c r="AA673" s="140"/>
    </row>
    <row r="674" spans="1:27" ht="12.5">
      <c r="A674" s="140"/>
      <c r="B674" s="140"/>
      <c r="C674" s="140"/>
      <c r="D674" s="140"/>
      <c r="E674" s="140"/>
      <c r="F674" s="140"/>
      <c r="G674" s="140"/>
      <c r="H674" s="140"/>
      <c r="I674" s="140"/>
      <c r="J674" s="140"/>
      <c r="K674" s="140"/>
      <c r="L674" s="140"/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  <c r="Y674" s="140"/>
      <c r="Z674" s="140"/>
      <c r="AA674" s="140"/>
    </row>
    <row r="675" spans="1:27" ht="12.5">
      <c r="A675" s="140"/>
      <c r="B675" s="140"/>
      <c r="C675" s="140"/>
      <c r="D675" s="140"/>
      <c r="E675" s="140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  <c r="AA675" s="140"/>
    </row>
    <row r="676" spans="1:27" ht="12.5">
      <c r="A676" s="140"/>
      <c r="B676" s="140"/>
      <c r="C676" s="140"/>
      <c r="D676" s="140"/>
      <c r="E676" s="140"/>
      <c r="F676" s="140"/>
      <c r="G676" s="140"/>
      <c r="H676" s="140"/>
      <c r="I676" s="140"/>
      <c r="J676" s="140"/>
      <c r="K676" s="140"/>
      <c r="L676" s="140"/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  <c r="Y676" s="140"/>
      <c r="Z676" s="140"/>
      <c r="AA676" s="140"/>
    </row>
    <row r="677" spans="1:27" ht="12.5">
      <c r="A677" s="140"/>
      <c r="B677" s="140"/>
      <c r="C677" s="140"/>
      <c r="D677" s="140"/>
      <c r="E677" s="140"/>
      <c r="F677" s="140"/>
      <c r="G677" s="140"/>
      <c r="H677" s="140"/>
      <c r="I677" s="140"/>
      <c r="J677" s="140"/>
      <c r="K677" s="140"/>
      <c r="L677" s="140"/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  <c r="Y677" s="140"/>
      <c r="Z677" s="140"/>
      <c r="AA677" s="140"/>
    </row>
    <row r="678" spans="1:27" ht="12.5">
      <c r="A678" s="140"/>
      <c r="B678" s="140"/>
      <c r="C678" s="140"/>
      <c r="D678" s="140"/>
      <c r="E678" s="140"/>
      <c r="F678" s="140"/>
      <c r="G678" s="140"/>
      <c r="H678" s="140"/>
      <c r="I678" s="140"/>
      <c r="J678" s="140"/>
      <c r="K678" s="140"/>
      <c r="L678" s="140"/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  <c r="Y678" s="140"/>
      <c r="Z678" s="140"/>
      <c r="AA678" s="140"/>
    </row>
    <row r="679" spans="1:27" ht="12.5">
      <c r="A679" s="140"/>
      <c r="B679" s="140"/>
      <c r="C679" s="140"/>
      <c r="D679" s="140"/>
      <c r="E679" s="140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  <c r="Y679" s="140"/>
      <c r="Z679" s="140"/>
      <c r="AA679" s="140"/>
    </row>
    <row r="680" spans="1:27" ht="12.5">
      <c r="A680" s="140"/>
      <c r="B680" s="140"/>
      <c r="C680" s="140"/>
      <c r="D680" s="140"/>
      <c r="E680" s="140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  <c r="Y680" s="140"/>
      <c r="Z680" s="140"/>
      <c r="AA680" s="140"/>
    </row>
    <row r="681" spans="1:27" ht="12.5">
      <c r="A681" s="140"/>
      <c r="B681" s="140"/>
      <c r="C681" s="140"/>
      <c r="D681" s="140"/>
      <c r="E681" s="140"/>
      <c r="F681" s="140"/>
      <c r="G681" s="140"/>
      <c r="H681" s="140"/>
      <c r="I681" s="140"/>
      <c r="J681" s="140"/>
      <c r="K681" s="140"/>
      <c r="L681" s="140"/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  <c r="Y681" s="140"/>
      <c r="Z681" s="140"/>
      <c r="AA681" s="140"/>
    </row>
    <row r="682" spans="1:27" ht="12.5">
      <c r="A682" s="140"/>
      <c r="B682" s="140"/>
      <c r="C682" s="140"/>
      <c r="D682" s="140"/>
      <c r="E682" s="140"/>
      <c r="F682" s="140"/>
      <c r="G682" s="140"/>
      <c r="H682" s="140"/>
      <c r="I682" s="140"/>
      <c r="J682" s="140"/>
      <c r="K682" s="140"/>
      <c r="L682" s="140"/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  <c r="Y682" s="140"/>
      <c r="Z682" s="140"/>
      <c r="AA682" s="140"/>
    </row>
    <row r="683" spans="1:27" ht="12.5">
      <c r="A683" s="140"/>
      <c r="B683" s="140"/>
      <c r="C683" s="140"/>
      <c r="D683" s="140"/>
      <c r="E683" s="140"/>
      <c r="F683" s="140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  <c r="Y683" s="140"/>
      <c r="Z683" s="140"/>
      <c r="AA683" s="140"/>
    </row>
    <row r="684" spans="1:27" ht="12.5">
      <c r="A684" s="140"/>
      <c r="B684" s="140"/>
      <c r="C684" s="140"/>
      <c r="D684" s="140"/>
      <c r="E684" s="140"/>
      <c r="F684" s="140"/>
      <c r="G684" s="140"/>
      <c r="H684" s="140"/>
      <c r="I684" s="140"/>
      <c r="J684" s="140"/>
      <c r="K684" s="140"/>
      <c r="L684" s="140"/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  <c r="Y684" s="140"/>
      <c r="Z684" s="140"/>
      <c r="AA684" s="140"/>
    </row>
    <row r="685" spans="1:27" ht="12.5">
      <c r="A685" s="140"/>
      <c r="B685" s="140"/>
      <c r="C685" s="140"/>
      <c r="D685" s="140"/>
      <c r="E685" s="140"/>
      <c r="F685" s="140"/>
      <c r="G685" s="140"/>
      <c r="H685" s="140"/>
      <c r="I685" s="140"/>
      <c r="J685" s="140"/>
      <c r="K685" s="140"/>
      <c r="L685" s="140"/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  <c r="Y685" s="140"/>
      <c r="Z685" s="140"/>
      <c r="AA685" s="140"/>
    </row>
    <row r="686" spans="1:27" ht="12.5">
      <c r="A686" s="140"/>
      <c r="B686" s="140"/>
      <c r="C686" s="140"/>
      <c r="D686" s="140"/>
      <c r="E686" s="140"/>
      <c r="F686" s="140"/>
      <c r="G686" s="140"/>
      <c r="H686" s="140"/>
      <c r="I686" s="140"/>
      <c r="J686" s="140"/>
      <c r="K686" s="140"/>
      <c r="L686" s="140"/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  <c r="Y686" s="140"/>
      <c r="Z686" s="140"/>
      <c r="AA686" s="140"/>
    </row>
    <row r="687" spans="1:27" ht="12.5">
      <c r="A687" s="140"/>
      <c r="B687" s="140"/>
      <c r="C687" s="140"/>
      <c r="D687" s="140"/>
      <c r="E687" s="140"/>
      <c r="F687" s="140"/>
      <c r="G687" s="140"/>
      <c r="H687" s="140"/>
      <c r="I687" s="140"/>
      <c r="J687" s="140"/>
      <c r="K687" s="140"/>
      <c r="L687" s="140"/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  <c r="Y687" s="140"/>
      <c r="Z687" s="140"/>
      <c r="AA687" s="140"/>
    </row>
    <row r="688" spans="1:27" ht="12.5">
      <c r="A688" s="140"/>
      <c r="B688" s="140"/>
      <c r="C688" s="140"/>
      <c r="D688" s="140"/>
      <c r="E688" s="140"/>
      <c r="F688" s="140"/>
      <c r="G688" s="140"/>
      <c r="H688" s="140"/>
      <c r="I688" s="140"/>
      <c r="J688" s="140"/>
      <c r="K688" s="140"/>
      <c r="L688" s="140"/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  <c r="Y688" s="140"/>
      <c r="Z688" s="140"/>
      <c r="AA688" s="140"/>
    </row>
    <row r="689" spans="1:27" ht="12.5">
      <c r="A689" s="140"/>
      <c r="B689" s="140"/>
      <c r="C689" s="140"/>
      <c r="D689" s="140"/>
      <c r="E689" s="140"/>
      <c r="F689" s="140"/>
      <c r="G689" s="140"/>
      <c r="H689" s="140"/>
      <c r="I689" s="140"/>
      <c r="J689" s="140"/>
      <c r="K689" s="140"/>
      <c r="L689" s="140"/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  <c r="Y689" s="140"/>
      <c r="Z689" s="140"/>
      <c r="AA689" s="140"/>
    </row>
    <row r="690" spans="1:27" ht="12.5">
      <c r="A690" s="140"/>
      <c r="B690" s="140"/>
      <c r="C690" s="140"/>
      <c r="D690" s="140"/>
      <c r="E690" s="140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  <c r="AA690" s="140"/>
    </row>
    <row r="691" spans="1:27" ht="12.5">
      <c r="A691" s="140"/>
      <c r="B691" s="140"/>
      <c r="C691" s="140"/>
      <c r="D691" s="140"/>
      <c r="E691" s="140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  <c r="Z691" s="140"/>
      <c r="AA691" s="140"/>
    </row>
    <row r="692" spans="1:27" ht="12.5">
      <c r="A692" s="140"/>
      <c r="B692" s="140"/>
      <c r="C692" s="140"/>
      <c r="D692" s="140"/>
      <c r="E692" s="140"/>
      <c r="F692" s="140"/>
      <c r="G692" s="140"/>
      <c r="H692" s="140"/>
      <c r="I692" s="140"/>
      <c r="J692" s="140"/>
      <c r="K692" s="140"/>
      <c r="L692" s="140"/>
      <c r="M692" s="140"/>
      <c r="N692" s="140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  <c r="Y692" s="140"/>
      <c r="Z692" s="140"/>
      <c r="AA692" s="140"/>
    </row>
    <row r="693" spans="1:27" ht="12.5">
      <c r="A693" s="140"/>
      <c r="B693" s="140"/>
      <c r="C693" s="140"/>
      <c r="D693" s="140"/>
      <c r="E693" s="140"/>
      <c r="F693" s="140"/>
      <c r="G693" s="140"/>
      <c r="H693" s="140"/>
      <c r="I693" s="140"/>
      <c r="J693" s="140"/>
      <c r="K693" s="140"/>
      <c r="L693" s="140"/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  <c r="Y693" s="140"/>
      <c r="Z693" s="140"/>
      <c r="AA693" s="140"/>
    </row>
    <row r="694" spans="1:27" ht="12.5">
      <c r="A694" s="140"/>
      <c r="B694" s="140"/>
      <c r="C694" s="140"/>
      <c r="D694" s="140"/>
      <c r="E694" s="140"/>
      <c r="F694" s="140"/>
      <c r="G694" s="140"/>
      <c r="H694" s="140"/>
      <c r="I694" s="140"/>
      <c r="J694" s="140"/>
      <c r="K694" s="140"/>
      <c r="L694" s="140"/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  <c r="Y694" s="140"/>
      <c r="Z694" s="140"/>
      <c r="AA694" s="140"/>
    </row>
    <row r="695" spans="1:27" ht="12.5">
      <c r="A695" s="140"/>
      <c r="B695" s="140"/>
      <c r="C695" s="140"/>
      <c r="D695" s="140"/>
      <c r="E695" s="140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40"/>
      <c r="AA695" s="140"/>
    </row>
    <row r="696" spans="1:27" ht="12.5">
      <c r="A696" s="140"/>
      <c r="B696" s="140"/>
      <c r="C696" s="140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  <c r="AA696" s="140"/>
    </row>
    <row r="697" spans="1:27" ht="12.5">
      <c r="A697" s="140"/>
      <c r="B697" s="140"/>
      <c r="C697" s="140"/>
      <c r="D697" s="140"/>
      <c r="E697" s="140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  <c r="Y697" s="140"/>
      <c r="Z697" s="140"/>
      <c r="AA697" s="140"/>
    </row>
    <row r="698" spans="1:27" ht="12.5">
      <c r="A698" s="140"/>
      <c r="B698" s="140"/>
      <c r="C698" s="140"/>
      <c r="D698" s="140"/>
      <c r="E698" s="140"/>
      <c r="F698" s="140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  <c r="Y698" s="140"/>
      <c r="Z698" s="140"/>
      <c r="AA698" s="140"/>
    </row>
    <row r="699" spans="1:27" ht="12.5">
      <c r="A699" s="140"/>
      <c r="B699" s="140"/>
      <c r="C699" s="140"/>
      <c r="D699" s="140"/>
      <c r="E699" s="140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  <c r="Y699" s="140"/>
      <c r="Z699" s="140"/>
      <c r="AA699" s="140"/>
    </row>
    <row r="700" spans="1:27" ht="12.5">
      <c r="A700" s="140"/>
      <c r="B700" s="140"/>
      <c r="C700" s="140"/>
      <c r="D700" s="140"/>
      <c r="E700" s="140"/>
      <c r="F700" s="140"/>
      <c r="G700" s="140"/>
      <c r="H700" s="140"/>
      <c r="I700" s="140"/>
      <c r="J700" s="140"/>
      <c r="K700" s="140"/>
      <c r="L700" s="140"/>
      <c r="M700" s="140"/>
      <c r="N700" s="140"/>
      <c r="O700" s="140"/>
      <c r="P700" s="140"/>
      <c r="Q700" s="140"/>
      <c r="R700" s="140"/>
      <c r="S700" s="140"/>
      <c r="T700" s="140"/>
      <c r="U700" s="140"/>
      <c r="V700" s="140"/>
      <c r="W700" s="140"/>
      <c r="X700" s="140"/>
      <c r="Y700" s="140"/>
      <c r="Z700" s="140"/>
      <c r="AA700" s="140"/>
    </row>
    <row r="701" spans="1:27" ht="12.5">
      <c r="A701" s="140"/>
      <c r="B701" s="140"/>
      <c r="C701" s="140"/>
      <c r="D701" s="140"/>
      <c r="E701" s="140"/>
      <c r="F701" s="140"/>
      <c r="G701" s="140"/>
      <c r="H701" s="140"/>
      <c r="I701" s="140"/>
      <c r="J701" s="140"/>
      <c r="K701" s="140"/>
      <c r="L701" s="140"/>
      <c r="M701" s="140"/>
      <c r="N701" s="140"/>
      <c r="O701" s="140"/>
      <c r="P701" s="140"/>
      <c r="Q701" s="140"/>
      <c r="R701" s="140"/>
      <c r="S701" s="140"/>
      <c r="T701" s="140"/>
      <c r="U701" s="140"/>
      <c r="V701" s="140"/>
      <c r="W701" s="140"/>
      <c r="X701" s="140"/>
      <c r="Y701" s="140"/>
      <c r="Z701" s="140"/>
      <c r="AA701" s="140"/>
    </row>
    <row r="702" spans="1:27" ht="12.5">
      <c r="A702" s="140"/>
      <c r="B702" s="140"/>
      <c r="C702" s="140"/>
      <c r="D702" s="140"/>
      <c r="E702" s="140"/>
      <c r="F702" s="140"/>
      <c r="G702" s="140"/>
      <c r="H702" s="140"/>
      <c r="I702" s="140"/>
      <c r="J702" s="140"/>
      <c r="K702" s="140"/>
      <c r="L702" s="140"/>
      <c r="M702" s="140"/>
      <c r="N702" s="140"/>
      <c r="O702" s="140"/>
      <c r="P702" s="140"/>
      <c r="Q702" s="140"/>
      <c r="R702" s="140"/>
      <c r="S702" s="140"/>
      <c r="T702" s="140"/>
      <c r="U702" s="140"/>
      <c r="V702" s="140"/>
      <c r="W702" s="140"/>
      <c r="X702" s="140"/>
      <c r="Y702" s="140"/>
      <c r="Z702" s="140"/>
      <c r="AA702" s="140"/>
    </row>
    <row r="703" spans="1:27" ht="12.5">
      <c r="A703" s="140"/>
      <c r="B703" s="140"/>
      <c r="C703" s="140"/>
      <c r="D703" s="140"/>
      <c r="E703" s="140"/>
      <c r="F703" s="140"/>
      <c r="G703" s="140"/>
      <c r="H703" s="140"/>
      <c r="I703" s="140"/>
      <c r="J703" s="140"/>
      <c r="K703" s="140"/>
      <c r="L703" s="140"/>
      <c r="M703" s="140"/>
      <c r="N703" s="140"/>
      <c r="O703" s="140"/>
      <c r="P703" s="140"/>
      <c r="Q703" s="140"/>
      <c r="R703" s="140"/>
      <c r="S703" s="140"/>
      <c r="T703" s="140"/>
      <c r="U703" s="140"/>
      <c r="V703" s="140"/>
      <c r="W703" s="140"/>
      <c r="X703" s="140"/>
      <c r="Y703" s="140"/>
      <c r="Z703" s="140"/>
      <c r="AA703" s="140"/>
    </row>
    <row r="704" spans="1:27" ht="12.5">
      <c r="A704" s="140"/>
      <c r="B704" s="140"/>
      <c r="C704" s="140"/>
      <c r="D704" s="140"/>
      <c r="E704" s="140"/>
      <c r="F704" s="140"/>
      <c r="G704" s="140"/>
      <c r="H704" s="140"/>
      <c r="I704" s="140"/>
      <c r="J704" s="140"/>
      <c r="K704" s="140"/>
      <c r="L704" s="140"/>
      <c r="M704" s="140"/>
      <c r="N704" s="140"/>
      <c r="O704" s="140"/>
      <c r="P704" s="140"/>
      <c r="Q704" s="140"/>
      <c r="R704" s="140"/>
      <c r="S704" s="140"/>
      <c r="T704" s="140"/>
      <c r="U704" s="140"/>
      <c r="V704" s="140"/>
      <c r="W704" s="140"/>
      <c r="X704" s="140"/>
      <c r="Y704" s="140"/>
      <c r="Z704" s="140"/>
      <c r="AA704" s="140"/>
    </row>
    <row r="705" spans="1:27" ht="12.5">
      <c r="A705" s="140"/>
      <c r="B705" s="140"/>
      <c r="C705" s="140"/>
      <c r="D705" s="140"/>
      <c r="E705" s="140"/>
      <c r="F705" s="140"/>
      <c r="G705" s="140"/>
      <c r="H705" s="140"/>
      <c r="I705" s="140"/>
      <c r="J705" s="140"/>
      <c r="K705" s="140"/>
      <c r="L705" s="140"/>
      <c r="M705" s="140"/>
      <c r="N705" s="140"/>
      <c r="O705" s="140"/>
      <c r="P705" s="140"/>
      <c r="Q705" s="140"/>
      <c r="R705" s="140"/>
      <c r="S705" s="140"/>
      <c r="T705" s="140"/>
      <c r="U705" s="140"/>
      <c r="V705" s="140"/>
      <c r="W705" s="140"/>
      <c r="X705" s="140"/>
      <c r="Y705" s="140"/>
      <c r="Z705" s="140"/>
      <c r="AA705" s="140"/>
    </row>
    <row r="706" spans="1:27" ht="12.5">
      <c r="A706" s="140"/>
      <c r="B706" s="140"/>
      <c r="C706" s="140"/>
      <c r="D706" s="140"/>
      <c r="E706" s="140"/>
      <c r="F706" s="140"/>
      <c r="G706" s="140"/>
      <c r="H706" s="140"/>
      <c r="I706" s="140"/>
      <c r="J706" s="140"/>
      <c r="K706" s="140"/>
      <c r="L706" s="140"/>
      <c r="M706" s="140"/>
      <c r="N706" s="140"/>
      <c r="O706" s="140"/>
      <c r="P706" s="140"/>
      <c r="Q706" s="140"/>
      <c r="R706" s="140"/>
      <c r="S706" s="140"/>
      <c r="T706" s="140"/>
      <c r="U706" s="140"/>
      <c r="V706" s="140"/>
      <c r="W706" s="140"/>
      <c r="X706" s="140"/>
      <c r="Y706" s="140"/>
      <c r="Z706" s="140"/>
      <c r="AA706" s="140"/>
    </row>
    <row r="707" spans="1:27" ht="12.5">
      <c r="A707" s="140"/>
      <c r="B707" s="140"/>
      <c r="C707" s="140"/>
      <c r="D707" s="140"/>
      <c r="E707" s="140"/>
      <c r="F707" s="140"/>
      <c r="G707" s="140"/>
      <c r="H707" s="140"/>
      <c r="I707" s="140"/>
      <c r="J707" s="140"/>
      <c r="K707" s="140"/>
      <c r="L707" s="140"/>
      <c r="M707" s="140"/>
      <c r="N707" s="140"/>
      <c r="O707" s="140"/>
      <c r="P707" s="140"/>
      <c r="Q707" s="140"/>
      <c r="R707" s="140"/>
      <c r="S707" s="140"/>
      <c r="T707" s="140"/>
      <c r="U707" s="140"/>
      <c r="V707" s="140"/>
      <c r="W707" s="140"/>
      <c r="X707" s="140"/>
      <c r="Y707" s="140"/>
      <c r="Z707" s="140"/>
      <c r="AA707" s="140"/>
    </row>
    <row r="708" spans="1:27" ht="12.5">
      <c r="A708" s="140"/>
      <c r="B708" s="140"/>
      <c r="C708" s="140"/>
      <c r="D708" s="140"/>
      <c r="E708" s="140"/>
      <c r="F708" s="140"/>
      <c r="G708" s="140"/>
      <c r="H708" s="140"/>
      <c r="I708" s="140"/>
      <c r="J708" s="140"/>
      <c r="K708" s="140"/>
      <c r="L708" s="140"/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  <c r="Y708" s="140"/>
      <c r="Z708" s="140"/>
      <c r="AA708" s="140"/>
    </row>
    <row r="709" spans="1:27" ht="12.5">
      <c r="A709" s="140"/>
      <c r="B709" s="140"/>
      <c r="C709" s="140"/>
      <c r="D709" s="140"/>
      <c r="E709" s="140"/>
      <c r="F709" s="140"/>
      <c r="G709" s="140"/>
      <c r="H709" s="140"/>
      <c r="I709" s="140"/>
      <c r="J709" s="140"/>
      <c r="K709" s="140"/>
      <c r="L709" s="140"/>
      <c r="M709" s="140"/>
      <c r="N709" s="140"/>
      <c r="O709" s="140"/>
      <c r="P709" s="140"/>
      <c r="Q709" s="140"/>
      <c r="R709" s="140"/>
      <c r="S709" s="140"/>
      <c r="T709" s="140"/>
      <c r="U709" s="140"/>
      <c r="V709" s="140"/>
      <c r="W709" s="140"/>
      <c r="X709" s="140"/>
      <c r="Y709" s="140"/>
      <c r="Z709" s="140"/>
      <c r="AA709" s="140"/>
    </row>
    <row r="710" spans="1:27" ht="12.5">
      <c r="A710" s="140"/>
      <c r="B710" s="140"/>
      <c r="C710" s="140"/>
      <c r="D710" s="140"/>
      <c r="E710" s="140"/>
      <c r="F710" s="140"/>
      <c r="G710" s="140"/>
      <c r="H710" s="140"/>
      <c r="I710" s="140"/>
      <c r="J710" s="140"/>
      <c r="K710" s="140"/>
      <c r="L710" s="140"/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  <c r="Y710" s="140"/>
      <c r="Z710" s="140"/>
      <c r="AA710" s="140"/>
    </row>
    <row r="711" spans="1:27" ht="12.5">
      <c r="A711" s="140"/>
      <c r="B711" s="140"/>
      <c r="C711" s="140"/>
      <c r="D711" s="140"/>
      <c r="E711" s="140"/>
      <c r="F711" s="140"/>
      <c r="G711" s="140"/>
      <c r="H711" s="140"/>
      <c r="I711" s="140"/>
      <c r="J711" s="140"/>
      <c r="K711" s="140"/>
      <c r="L711" s="140"/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  <c r="Y711" s="140"/>
      <c r="Z711" s="140"/>
      <c r="AA711" s="140"/>
    </row>
    <row r="712" spans="1:27" ht="12.5">
      <c r="A712" s="140"/>
      <c r="B712" s="140"/>
      <c r="C712" s="140"/>
      <c r="D712" s="140"/>
      <c r="E712" s="140"/>
      <c r="F712" s="140"/>
      <c r="G712" s="140"/>
      <c r="H712" s="140"/>
      <c r="I712" s="140"/>
      <c r="J712" s="140"/>
      <c r="K712" s="140"/>
      <c r="L712" s="140"/>
      <c r="M712" s="140"/>
      <c r="N712" s="140"/>
      <c r="O712" s="140"/>
      <c r="P712" s="140"/>
      <c r="Q712" s="140"/>
      <c r="R712" s="140"/>
      <c r="S712" s="140"/>
      <c r="T712" s="140"/>
      <c r="U712" s="140"/>
      <c r="V712" s="140"/>
      <c r="W712" s="140"/>
      <c r="X712" s="140"/>
      <c r="Y712" s="140"/>
      <c r="Z712" s="140"/>
      <c r="AA712" s="140"/>
    </row>
    <row r="713" spans="1:27" ht="12.5">
      <c r="A713" s="140"/>
      <c r="B713" s="140"/>
      <c r="C713" s="140"/>
      <c r="D713" s="140"/>
      <c r="E713" s="140"/>
      <c r="F713" s="140"/>
      <c r="G713" s="140"/>
      <c r="H713" s="140"/>
      <c r="I713" s="140"/>
      <c r="J713" s="140"/>
      <c r="K713" s="140"/>
      <c r="L713" s="140"/>
      <c r="M713" s="140"/>
      <c r="N713" s="140"/>
      <c r="O713" s="140"/>
      <c r="P713" s="140"/>
      <c r="Q713" s="140"/>
      <c r="R713" s="140"/>
      <c r="S713" s="140"/>
      <c r="T713" s="140"/>
      <c r="U713" s="140"/>
      <c r="V713" s="140"/>
      <c r="W713" s="140"/>
      <c r="X713" s="140"/>
      <c r="Y713" s="140"/>
      <c r="Z713" s="140"/>
      <c r="AA713" s="140"/>
    </row>
    <row r="714" spans="1:27" ht="12.5">
      <c r="A714" s="140"/>
      <c r="B714" s="140"/>
      <c r="C714" s="140"/>
      <c r="D714" s="140"/>
      <c r="E714" s="140"/>
      <c r="F714" s="140"/>
      <c r="G714" s="140"/>
      <c r="H714" s="140"/>
      <c r="I714" s="140"/>
      <c r="J714" s="140"/>
      <c r="K714" s="140"/>
      <c r="L714" s="140"/>
      <c r="M714" s="140"/>
      <c r="N714" s="140"/>
      <c r="O714" s="140"/>
      <c r="P714" s="140"/>
      <c r="Q714" s="140"/>
      <c r="R714" s="140"/>
      <c r="S714" s="140"/>
      <c r="T714" s="140"/>
      <c r="U714" s="140"/>
      <c r="V714" s="140"/>
      <c r="W714" s="140"/>
      <c r="X714" s="140"/>
      <c r="Y714" s="140"/>
      <c r="Z714" s="140"/>
      <c r="AA714" s="140"/>
    </row>
    <row r="715" spans="1:27" ht="12.5">
      <c r="A715" s="140"/>
      <c r="B715" s="140"/>
      <c r="C715" s="140"/>
      <c r="D715" s="140"/>
      <c r="E715" s="140"/>
      <c r="F715" s="140"/>
      <c r="G715" s="140"/>
      <c r="H715" s="140"/>
      <c r="I715" s="140"/>
      <c r="J715" s="140"/>
      <c r="K715" s="140"/>
      <c r="L715" s="140"/>
      <c r="M715" s="140"/>
      <c r="N715" s="140"/>
      <c r="O715" s="140"/>
      <c r="P715" s="140"/>
      <c r="Q715" s="140"/>
      <c r="R715" s="140"/>
      <c r="S715" s="140"/>
      <c r="T715" s="140"/>
      <c r="U715" s="140"/>
      <c r="V715" s="140"/>
      <c r="W715" s="140"/>
      <c r="X715" s="140"/>
      <c r="Y715" s="140"/>
      <c r="Z715" s="140"/>
      <c r="AA715" s="140"/>
    </row>
    <row r="716" spans="1:27" ht="12.5">
      <c r="A716" s="140"/>
      <c r="B716" s="140"/>
      <c r="C716" s="140"/>
      <c r="D716" s="140"/>
      <c r="E716" s="140"/>
      <c r="F716" s="140"/>
      <c r="G716" s="140"/>
      <c r="H716" s="140"/>
      <c r="I716" s="140"/>
      <c r="J716" s="140"/>
      <c r="K716" s="140"/>
      <c r="L716" s="140"/>
      <c r="M716" s="140"/>
      <c r="N716" s="140"/>
      <c r="O716" s="140"/>
      <c r="P716" s="140"/>
      <c r="Q716" s="140"/>
      <c r="R716" s="140"/>
      <c r="S716" s="140"/>
      <c r="T716" s="140"/>
      <c r="U716" s="140"/>
      <c r="V716" s="140"/>
      <c r="W716" s="140"/>
      <c r="X716" s="140"/>
      <c r="Y716" s="140"/>
      <c r="Z716" s="140"/>
      <c r="AA716" s="140"/>
    </row>
    <row r="717" spans="1:27" ht="12.5">
      <c r="A717" s="140"/>
      <c r="B717" s="140"/>
      <c r="C717" s="140"/>
      <c r="D717" s="140"/>
      <c r="E717" s="140"/>
      <c r="F717" s="140"/>
      <c r="G717" s="140"/>
      <c r="H717" s="140"/>
      <c r="I717" s="140"/>
      <c r="J717" s="140"/>
      <c r="K717" s="140"/>
      <c r="L717" s="140"/>
      <c r="M717" s="140"/>
      <c r="N717" s="140"/>
      <c r="O717" s="140"/>
      <c r="P717" s="140"/>
      <c r="Q717" s="140"/>
      <c r="R717" s="140"/>
      <c r="S717" s="140"/>
      <c r="T717" s="140"/>
      <c r="U717" s="140"/>
      <c r="V717" s="140"/>
      <c r="W717" s="140"/>
      <c r="X717" s="140"/>
      <c r="Y717" s="140"/>
      <c r="Z717" s="140"/>
      <c r="AA717" s="140"/>
    </row>
    <row r="718" spans="1:27" ht="12.5">
      <c r="A718" s="140"/>
      <c r="B718" s="140"/>
      <c r="C718" s="140"/>
      <c r="D718" s="140"/>
      <c r="E718" s="140"/>
      <c r="F718" s="140"/>
      <c r="G718" s="140"/>
      <c r="H718" s="140"/>
      <c r="I718" s="140"/>
      <c r="J718" s="140"/>
      <c r="K718" s="140"/>
      <c r="L718" s="140"/>
      <c r="M718" s="140"/>
      <c r="N718" s="140"/>
      <c r="O718" s="140"/>
      <c r="P718" s="140"/>
      <c r="Q718" s="140"/>
      <c r="R718" s="140"/>
      <c r="S718" s="140"/>
      <c r="T718" s="140"/>
      <c r="U718" s="140"/>
      <c r="V718" s="140"/>
      <c r="W718" s="140"/>
      <c r="X718" s="140"/>
      <c r="Y718" s="140"/>
      <c r="Z718" s="140"/>
      <c r="AA718" s="140"/>
    </row>
    <row r="719" spans="1:27" ht="12.5">
      <c r="A719" s="140"/>
      <c r="B719" s="140"/>
      <c r="C719" s="140"/>
      <c r="D719" s="140"/>
      <c r="E719" s="140"/>
      <c r="F719" s="140"/>
      <c r="G719" s="140"/>
      <c r="H719" s="140"/>
      <c r="I719" s="140"/>
      <c r="J719" s="140"/>
      <c r="K719" s="140"/>
      <c r="L719" s="140"/>
      <c r="M719" s="140"/>
      <c r="N719" s="140"/>
      <c r="O719" s="140"/>
      <c r="P719" s="140"/>
      <c r="Q719" s="140"/>
      <c r="R719" s="140"/>
      <c r="S719" s="140"/>
      <c r="T719" s="140"/>
      <c r="U719" s="140"/>
      <c r="V719" s="140"/>
      <c r="W719" s="140"/>
      <c r="X719" s="140"/>
      <c r="Y719" s="140"/>
      <c r="Z719" s="140"/>
      <c r="AA719" s="140"/>
    </row>
    <row r="720" spans="1:27" ht="12.5">
      <c r="A720" s="140"/>
      <c r="B720" s="140"/>
      <c r="C720" s="140"/>
      <c r="D720" s="140"/>
      <c r="E720" s="140"/>
      <c r="F720" s="140"/>
      <c r="G720" s="140"/>
      <c r="H720" s="140"/>
      <c r="I720" s="140"/>
      <c r="J720" s="140"/>
      <c r="K720" s="140"/>
      <c r="L720" s="140"/>
      <c r="M720" s="140"/>
      <c r="N720" s="140"/>
      <c r="O720" s="140"/>
      <c r="P720" s="140"/>
      <c r="Q720" s="140"/>
      <c r="R720" s="140"/>
      <c r="S720" s="140"/>
      <c r="T720" s="140"/>
      <c r="U720" s="140"/>
      <c r="V720" s="140"/>
      <c r="W720" s="140"/>
      <c r="X720" s="140"/>
      <c r="Y720" s="140"/>
      <c r="Z720" s="140"/>
      <c r="AA720" s="140"/>
    </row>
    <row r="721" spans="1:27" ht="12.5">
      <c r="A721" s="140"/>
      <c r="B721" s="140"/>
      <c r="C721" s="140"/>
      <c r="D721" s="140"/>
      <c r="E721" s="140"/>
      <c r="F721" s="140"/>
      <c r="G721" s="140"/>
      <c r="H721" s="140"/>
      <c r="I721" s="140"/>
      <c r="J721" s="140"/>
      <c r="K721" s="140"/>
      <c r="L721" s="140"/>
      <c r="M721" s="140"/>
      <c r="N721" s="140"/>
      <c r="O721" s="140"/>
      <c r="P721" s="140"/>
      <c r="Q721" s="140"/>
      <c r="R721" s="140"/>
      <c r="S721" s="140"/>
      <c r="T721" s="140"/>
      <c r="U721" s="140"/>
      <c r="V721" s="140"/>
      <c r="W721" s="140"/>
      <c r="X721" s="140"/>
      <c r="Y721" s="140"/>
      <c r="Z721" s="140"/>
      <c r="AA721" s="140"/>
    </row>
    <row r="722" spans="1:27" ht="12.5">
      <c r="A722" s="140"/>
      <c r="B722" s="140"/>
      <c r="C722" s="140"/>
      <c r="D722" s="140"/>
      <c r="E722" s="140"/>
      <c r="F722" s="140"/>
      <c r="G722" s="140"/>
      <c r="H722" s="140"/>
      <c r="I722" s="140"/>
      <c r="J722" s="140"/>
      <c r="K722" s="140"/>
      <c r="L722" s="140"/>
      <c r="M722" s="140"/>
      <c r="N722" s="140"/>
      <c r="O722" s="140"/>
      <c r="P722" s="140"/>
      <c r="Q722" s="140"/>
      <c r="R722" s="140"/>
      <c r="S722" s="140"/>
      <c r="T722" s="140"/>
      <c r="U722" s="140"/>
      <c r="V722" s="140"/>
      <c r="W722" s="140"/>
      <c r="X722" s="140"/>
      <c r="Y722" s="140"/>
      <c r="Z722" s="140"/>
      <c r="AA722" s="140"/>
    </row>
    <row r="723" spans="1:27" ht="12.5">
      <c r="A723" s="140"/>
      <c r="B723" s="140"/>
      <c r="C723" s="140"/>
      <c r="D723" s="140"/>
      <c r="E723" s="140"/>
      <c r="F723" s="140"/>
      <c r="G723" s="140"/>
      <c r="H723" s="140"/>
      <c r="I723" s="140"/>
      <c r="J723" s="140"/>
      <c r="K723" s="140"/>
      <c r="L723" s="140"/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  <c r="Y723" s="140"/>
      <c r="Z723" s="140"/>
      <c r="AA723" s="140"/>
    </row>
    <row r="724" spans="1:27" ht="12.5">
      <c r="A724" s="140"/>
      <c r="B724" s="140"/>
      <c r="C724" s="140"/>
      <c r="D724" s="140"/>
      <c r="E724" s="140"/>
      <c r="F724" s="140"/>
      <c r="G724" s="140"/>
      <c r="H724" s="140"/>
      <c r="I724" s="140"/>
      <c r="J724" s="140"/>
      <c r="K724" s="140"/>
      <c r="L724" s="140"/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  <c r="Y724" s="140"/>
      <c r="Z724" s="140"/>
      <c r="AA724" s="140"/>
    </row>
    <row r="725" spans="1:27" ht="12.5">
      <c r="A725" s="140"/>
      <c r="B725" s="140"/>
      <c r="C725" s="140"/>
      <c r="D725" s="140"/>
      <c r="E725" s="140"/>
      <c r="F725" s="140"/>
      <c r="G725" s="140"/>
      <c r="H725" s="140"/>
      <c r="I725" s="140"/>
      <c r="J725" s="140"/>
      <c r="K725" s="140"/>
      <c r="L725" s="140"/>
      <c r="M725" s="140"/>
      <c r="N725" s="140"/>
      <c r="O725" s="140"/>
      <c r="P725" s="140"/>
      <c r="Q725" s="140"/>
      <c r="R725" s="140"/>
      <c r="S725" s="140"/>
      <c r="T725" s="140"/>
      <c r="U725" s="140"/>
      <c r="V725" s="140"/>
      <c r="W725" s="140"/>
      <c r="X725" s="140"/>
      <c r="Y725" s="140"/>
      <c r="Z725" s="140"/>
      <c r="AA725" s="140"/>
    </row>
    <row r="726" spans="1:27" ht="12.5">
      <c r="A726" s="140"/>
      <c r="B726" s="140"/>
      <c r="C726" s="140"/>
      <c r="D726" s="140"/>
      <c r="E726" s="140"/>
      <c r="F726" s="140"/>
      <c r="G726" s="140"/>
      <c r="H726" s="140"/>
      <c r="I726" s="140"/>
      <c r="J726" s="140"/>
      <c r="K726" s="140"/>
      <c r="L726" s="140"/>
      <c r="M726" s="140"/>
      <c r="N726" s="140"/>
      <c r="O726" s="140"/>
      <c r="P726" s="140"/>
      <c r="Q726" s="140"/>
      <c r="R726" s="140"/>
      <c r="S726" s="140"/>
      <c r="T726" s="140"/>
      <c r="U726" s="140"/>
      <c r="V726" s="140"/>
      <c r="W726" s="140"/>
      <c r="X726" s="140"/>
      <c r="Y726" s="140"/>
      <c r="Z726" s="140"/>
      <c r="AA726" s="140"/>
    </row>
    <row r="727" spans="1:27" ht="12.5">
      <c r="A727" s="140"/>
      <c r="B727" s="140"/>
      <c r="C727" s="140"/>
      <c r="D727" s="140"/>
      <c r="E727" s="140"/>
      <c r="F727" s="140"/>
      <c r="G727" s="140"/>
      <c r="H727" s="140"/>
      <c r="I727" s="140"/>
      <c r="J727" s="140"/>
      <c r="K727" s="140"/>
      <c r="L727" s="140"/>
      <c r="M727" s="140"/>
      <c r="N727" s="140"/>
      <c r="O727" s="140"/>
      <c r="P727" s="140"/>
      <c r="Q727" s="140"/>
      <c r="R727" s="140"/>
      <c r="S727" s="140"/>
      <c r="T727" s="140"/>
      <c r="U727" s="140"/>
      <c r="V727" s="140"/>
      <c r="W727" s="140"/>
      <c r="X727" s="140"/>
      <c r="Y727" s="140"/>
      <c r="Z727" s="140"/>
      <c r="AA727" s="140"/>
    </row>
    <row r="728" spans="1:27" ht="12.5">
      <c r="A728" s="140"/>
      <c r="B728" s="140"/>
      <c r="C728" s="140"/>
      <c r="D728" s="140"/>
      <c r="E728" s="140"/>
      <c r="F728" s="140"/>
      <c r="G728" s="140"/>
      <c r="H728" s="140"/>
      <c r="I728" s="140"/>
      <c r="J728" s="140"/>
      <c r="K728" s="140"/>
      <c r="L728" s="140"/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  <c r="Y728" s="140"/>
      <c r="Z728" s="140"/>
      <c r="AA728" s="140"/>
    </row>
    <row r="729" spans="1:27" ht="12.5">
      <c r="A729" s="140"/>
      <c r="B729" s="140"/>
      <c r="C729" s="140"/>
      <c r="D729" s="140"/>
      <c r="E729" s="140"/>
      <c r="F729" s="140"/>
      <c r="G729" s="140"/>
      <c r="H729" s="140"/>
      <c r="I729" s="140"/>
      <c r="J729" s="140"/>
      <c r="K729" s="140"/>
      <c r="L729" s="140"/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  <c r="Y729" s="140"/>
      <c r="Z729" s="140"/>
      <c r="AA729" s="140"/>
    </row>
    <row r="730" spans="1:27" ht="12.5">
      <c r="A730" s="140"/>
      <c r="B730" s="140"/>
      <c r="C730" s="140"/>
      <c r="D730" s="140"/>
      <c r="E730" s="140"/>
      <c r="F730" s="140"/>
      <c r="G730" s="140"/>
      <c r="H730" s="140"/>
      <c r="I730" s="140"/>
      <c r="J730" s="140"/>
      <c r="K730" s="140"/>
      <c r="L730" s="140"/>
      <c r="M730" s="140"/>
      <c r="N730" s="140"/>
      <c r="O730" s="140"/>
      <c r="P730" s="140"/>
      <c r="Q730" s="140"/>
      <c r="R730" s="140"/>
      <c r="S730" s="140"/>
      <c r="T730" s="140"/>
      <c r="U730" s="140"/>
      <c r="V730" s="140"/>
      <c r="W730" s="140"/>
      <c r="X730" s="140"/>
      <c r="Y730" s="140"/>
      <c r="Z730" s="140"/>
      <c r="AA730" s="140"/>
    </row>
    <row r="731" spans="1:27" ht="12.5">
      <c r="A731" s="140"/>
      <c r="B731" s="140"/>
      <c r="C731" s="140"/>
      <c r="D731" s="140"/>
      <c r="E731" s="140"/>
      <c r="F731" s="140"/>
      <c r="G731" s="140"/>
      <c r="H731" s="140"/>
      <c r="I731" s="140"/>
      <c r="J731" s="140"/>
      <c r="K731" s="140"/>
      <c r="L731" s="140"/>
      <c r="M731" s="140"/>
      <c r="N731" s="140"/>
      <c r="O731" s="140"/>
      <c r="P731" s="140"/>
      <c r="Q731" s="140"/>
      <c r="R731" s="140"/>
      <c r="S731" s="140"/>
      <c r="T731" s="140"/>
      <c r="U731" s="140"/>
      <c r="V731" s="140"/>
      <c r="W731" s="140"/>
      <c r="X731" s="140"/>
      <c r="Y731" s="140"/>
      <c r="Z731" s="140"/>
      <c r="AA731" s="140"/>
    </row>
    <row r="732" spans="1:27" ht="12.5">
      <c r="A732" s="140"/>
      <c r="B732" s="140"/>
      <c r="C732" s="140"/>
      <c r="D732" s="140"/>
      <c r="E732" s="140"/>
      <c r="F732" s="140"/>
      <c r="G732" s="140"/>
      <c r="H732" s="140"/>
      <c r="I732" s="140"/>
      <c r="J732" s="140"/>
      <c r="K732" s="140"/>
      <c r="L732" s="140"/>
      <c r="M732" s="140"/>
      <c r="N732" s="140"/>
      <c r="O732" s="140"/>
      <c r="P732" s="140"/>
      <c r="Q732" s="140"/>
      <c r="R732" s="140"/>
      <c r="S732" s="140"/>
      <c r="T732" s="140"/>
      <c r="U732" s="140"/>
      <c r="V732" s="140"/>
      <c r="W732" s="140"/>
      <c r="X732" s="140"/>
      <c r="Y732" s="140"/>
      <c r="Z732" s="140"/>
      <c r="AA732" s="140"/>
    </row>
    <row r="733" spans="1:27" ht="12.5">
      <c r="A733" s="140"/>
      <c r="B733" s="140"/>
      <c r="C733" s="140"/>
      <c r="D733" s="140"/>
      <c r="E733" s="140"/>
      <c r="F733" s="140"/>
      <c r="G733" s="140"/>
      <c r="H733" s="140"/>
      <c r="I733" s="140"/>
      <c r="J733" s="140"/>
      <c r="K733" s="140"/>
      <c r="L733" s="140"/>
      <c r="M733" s="140"/>
      <c r="N733" s="140"/>
      <c r="O733" s="140"/>
      <c r="P733" s="140"/>
      <c r="Q733" s="140"/>
      <c r="R733" s="140"/>
      <c r="S733" s="140"/>
      <c r="T733" s="140"/>
      <c r="U733" s="140"/>
      <c r="V733" s="140"/>
      <c r="W733" s="140"/>
      <c r="X733" s="140"/>
      <c r="Y733" s="140"/>
      <c r="Z733" s="140"/>
      <c r="AA733" s="140"/>
    </row>
    <row r="734" spans="1:27" ht="12.5">
      <c r="A734" s="140"/>
      <c r="B734" s="140"/>
      <c r="C734" s="140"/>
      <c r="D734" s="140"/>
      <c r="E734" s="140"/>
      <c r="F734" s="140"/>
      <c r="G734" s="140"/>
      <c r="H734" s="140"/>
      <c r="I734" s="140"/>
      <c r="J734" s="140"/>
      <c r="K734" s="140"/>
      <c r="L734" s="140"/>
      <c r="M734" s="140"/>
      <c r="N734" s="140"/>
      <c r="O734" s="140"/>
      <c r="P734" s="140"/>
      <c r="Q734" s="140"/>
      <c r="R734" s="140"/>
      <c r="S734" s="140"/>
      <c r="T734" s="140"/>
      <c r="U734" s="140"/>
      <c r="V734" s="140"/>
      <c r="W734" s="140"/>
      <c r="X734" s="140"/>
      <c r="Y734" s="140"/>
      <c r="Z734" s="140"/>
      <c r="AA734" s="140"/>
    </row>
    <row r="735" spans="1:27" ht="12.5">
      <c r="A735" s="140"/>
      <c r="B735" s="140"/>
      <c r="C735" s="140"/>
      <c r="D735" s="140"/>
      <c r="E735" s="140"/>
      <c r="F735" s="140"/>
      <c r="G735" s="140"/>
      <c r="H735" s="140"/>
      <c r="I735" s="140"/>
      <c r="J735" s="140"/>
      <c r="K735" s="140"/>
      <c r="L735" s="140"/>
      <c r="M735" s="140"/>
      <c r="N735" s="140"/>
      <c r="O735" s="140"/>
      <c r="P735" s="140"/>
      <c r="Q735" s="140"/>
      <c r="R735" s="140"/>
      <c r="S735" s="140"/>
      <c r="T735" s="140"/>
      <c r="U735" s="140"/>
      <c r="V735" s="140"/>
      <c r="W735" s="140"/>
      <c r="X735" s="140"/>
      <c r="Y735" s="140"/>
      <c r="Z735" s="140"/>
      <c r="AA735" s="140"/>
    </row>
    <row r="736" spans="1:27" ht="12.5">
      <c r="A736" s="140"/>
      <c r="B736" s="140"/>
      <c r="C736" s="140"/>
      <c r="D736" s="140"/>
      <c r="E736" s="140"/>
      <c r="F736" s="140"/>
      <c r="G736" s="140"/>
      <c r="H736" s="140"/>
      <c r="I736" s="140"/>
      <c r="J736" s="140"/>
      <c r="K736" s="140"/>
      <c r="L736" s="140"/>
      <c r="M736" s="140"/>
      <c r="N736" s="140"/>
      <c r="O736" s="140"/>
      <c r="P736" s="140"/>
      <c r="Q736" s="140"/>
      <c r="R736" s="140"/>
      <c r="S736" s="140"/>
      <c r="T736" s="140"/>
      <c r="U736" s="140"/>
      <c r="V736" s="140"/>
      <c r="W736" s="140"/>
      <c r="X736" s="140"/>
      <c r="Y736" s="140"/>
      <c r="Z736" s="140"/>
      <c r="AA736" s="140"/>
    </row>
    <row r="737" spans="1:27" ht="12.5">
      <c r="A737" s="140"/>
      <c r="B737" s="140"/>
      <c r="C737" s="140"/>
      <c r="D737" s="140"/>
      <c r="E737" s="140"/>
      <c r="F737" s="140"/>
      <c r="G737" s="140"/>
      <c r="H737" s="140"/>
      <c r="I737" s="140"/>
      <c r="J737" s="140"/>
      <c r="K737" s="140"/>
      <c r="L737" s="140"/>
      <c r="M737" s="140"/>
      <c r="N737" s="140"/>
      <c r="O737" s="140"/>
      <c r="P737" s="140"/>
      <c r="Q737" s="140"/>
      <c r="R737" s="140"/>
      <c r="S737" s="140"/>
      <c r="T737" s="140"/>
      <c r="U737" s="140"/>
      <c r="V737" s="140"/>
      <c r="W737" s="140"/>
      <c r="X737" s="140"/>
      <c r="Y737" s="140"/>
      <c r="Z737" s="140"/>
      <c r="AA737" s="140"/>
    </row>
    <row r="738" spans="1:27" ht="12.5">
      <c r="A738" s="140"/>
      <c r="B738" s="140"/>
      <c r="C738" s="140"/>
      <c r="D738" s="140"/>
      <c r="E738" s="140"/>
      <c r="F738" s="140"/>
      <c r="G738" s="140"/>
      <c r="H738" s="140"/>
      <c r="I738" s="140"/>
      <c r="J738" s="140"/>
      <c r="K738" s="140"/>
      <c r="L738" s="140"/>
      <c r="M738" s="140"/>
      <c r="N738" s="140"/>
      <c r="O738" s="140"/>
      <c r="P738" s="140"/>
      <c r="Q738" s="140"/>
      <c r="R738" s="140"/>
      <c r="S738" s="140"/>
      <c r="T738" s="140"/>
      <c r="U738" s="140"/>
      <c r="V738" s="140"/>
      <c r="W738" s="140"/>
      <c r="X738" s="140"/>
      <c r="Y738" s="140"/>
      <c r="Z738" s="140"/>
      <c r="AA738" s="140"/>
    </row>
    <row r="739" spans="1:27" ht="12.5">
      <c r="A739" s="140"/>
      <c r="B739" s="140"/>
      <c r="C739" s="140"/>
      <c r="D739" s="140"/>
      <c r="E739" s="140"/>
      <c r="F739" s="140"/>
      <c r="G739" s="140"/>
      <c r="H739" s="140"/>
      <c r="I739" s="140"/>
      <c r="J739" s="140"/>
      <c r="K739" s="140"/>
      <c r="L739" s="140"/>
      <c r="M739" s="140"/>
      <c r="N739" s="140"/>
      <c r="O739" s="140"/>
      <c r="P739" s="140"/>
      <c r="Q739" s="140"/>
      <c r="R739" s="140"/>
      <c r="S739" s="140"/>
      <c r="T739" s="140"/>
      <c r="U739" s="140"/>
      <c r="V739" s="140"/>
      <c r="W739" s="140"/>
      <c r="X739" s="140"/>
      <c r="Y739" s="140"/>
      <c r="Z739" s="140"/>
      <c r="AA739" s="140"/>
    </row>
    <row r="740" spans="1:27" ht="12.5">
      <c r="A740" s="140"/>
      <c r="B740" s="140"/>
      <c r="C740" s="140"/>
      <c r="D740" s="140"/>
      <c r="E740" s="140"/>
      <c r="F740" s="140"/>
      <c r="G740" s="140"/>
      <c r="H740" s="140"/>
      <c r="I740" s="140"/>
      <c r="J740" s="140"/>
      <c r="K740" s="140"/>
      <c r="L740" s="140"/>
      <c r="M740" s="140"/>
      <c r="N740" s="140"/>
      <c r="O740" s="140"/>
      <c r="P740" s="140"/>
      <c r="Q740" s="140"/>
      <c r="R740" s="140"/>
      <c r="S740" s="140"/>
      <c r="T740" s="140"/>
      <c r="U740" s="140"/>
      <c r="V740" s="140"/>
      <c r="W740" s="140"/>
      <c r="X740" s="140"/>
      <c r="Y740" s="140"/>
      <c r="Z740" s="140"/>
      <c r="AA740" s="140"/>
    </row>
    <row r="741" spans="1:27" ht="12.5">
      <c r="A741" s="140"/>
      <c r="B741" s="140"/>
      <c r="C741" s="140"/>
      <c r="D741" s="140"/>
      <c r="E741" s="140"/>
      <c r="F741" s="140"/>
      <c r="G741" s="140"/>
      <c r="H741" s="140"/>
      <c r="I741" s="140"/>
      <c r="J741" s="140"/>
      <c r="K741" s="140"/>
      <c r="L741" s="140"/>
      <c r="M741" s="140"/>
      <c r="N741" s="140"/>
      <c r="O741" s="140"/>
      <c r="P741" s="140"/>
      <c r="Q741" s="140"/>
      <c r="R741" s="140"/>
      <c r="S741" s="140"/>
      <c r="T741" s="140"/>
      <c r="U741" s="140"/>
      <c r="V741" s="140"/>
      <c r="W741" s="140"/>
      <c r="X741" s="140"/>
      <c r="Y741" s="140"/>
      <c r="Z741" s="140"/>
      <c r="AA741" s="140"/>
    </row>
    <row r="742" spans="1:27" ht="12.5">
      <c r="A742" s="140"/>
      <c r="B742" s="140"/>
      <c r="C742" s="140"/>
      <c r="D742" s="140"/>
      <c r="E742" s="140"/>
      <c r="F742" s="140"/>
      <c r="G742" s="140"/>
      <c r="H742" s="140"/>
      <c r="I742" s="140"/>
      <c r="J742" s="140"/>
      <c r="K742" s="140"/>
      <c r="L742" s="140"/>
      <c r="M742" s="140"/>
      <c r="N742" s="140"/>
      <c r="O742" s="140"/>
      <c r="P742" s="140"/>
      <c r="Q742" s="140"/>
      <c r="R742" s="140"/>
      <c r="S742" s="140"/>
      <c r="T742" s="140"/>
      <c r="U742" s="140"/>
      <c r="V742" s="140"/>
      <c r="W742" s="140"/>
      <c r="X742" s="140"/>
      <c r="Y742" s="140"/>
      <c r="Z742" s="140"/>
      <c r="AA742" s="140"/>
    </row>
    <row r="743" spans="1:27" ht="12.5">
      <c r="A743" s="140"/>
      <c r="B743" s="140"/>
      <c r="C743" s="140"/>
      <c r="D743" s="140"/>
      <c r="E743" s="140"/>
      <c r="F743" s="140"/>
      <c r="G743" s="140"/>
      <c r="H743" s="140"/>
      <c r="I743" s="140"/>
      <c r="J743" s="140"/>
      <c r="K743" s="140"/>
      <c r="L743" s="140"/>
      <c r="M743" s="140"/>
      <c r="N743" s="140"/>
      <c r="O743" s="140"/>
      <c r="P743" s="140"/>
      <c r="Q743" s="140"/>
      <c r="R743" s="140"/>
      <c r="S743" s="140"/>
      <c r="T743" s="140"/>
      <c r="U743" s="140"/>
      <c r="V743" s="140"/>
      <c r="W743" s="140"/>
      <c r="X743" s="140"/>
      <c r="Y743" s="140"/>
      <c r="Z743" s="140"/>
      <c r="AA743" s="140"/>
    </row>
    <row r="744" spans="1:27" ht="12.5">
      <c r="A744" s="140"/>
      <c r="B744" s="140"/>
      <c r="C744" s="140"/>
      <c r="D744" s="140"/>
      <c r="E744" s="140"/>
      <c r="F744" s="140"/>
      <c r="G744" s="140"/>
      <c r="H744" s="140"/>
      <c r="I744" s="140"/>
      <c r="J744" s="140"/>
      <c r="K744" s="140"/>
      <c r="L744" s="140"/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  <c r="Y744" s="140"/>
      <c r="Z744" s="140"/>
      <c r="AA744" s="140"/>
    </row>
    <row r="745" spans="1:27" ht="12.5">
      <c r="A745" s="140"/>
      <c r="B745" s="140"/>
      <c r="C745" s="140"/>
      <c r="D745" s="140"/>
      <c r="E745" s="140"/>
      <c r="F745" s="140"/>
      <c r="G745" s="140"/>
      <c r="H745" s="140"/>
      <c r="I745" s="140"/>
      <c r="J745" s="140"/>
      <c r="K745" s="140"/>
      <c r="L745" s="140"/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  <c r="Y745" s="140"/>
      <c r="Z745" s="140"/>
      <c r="AA745" s="140"/>
    </row>
    <row r="746" spans="1:27" ht="12.5">
      <c r="A746" s="140"/>
      <c r="B746" s="140"/>
      <c r="C746" s="140"/>
      <c r="D746" s="140"/>
      <c r="E746" s="140"/>
      <c r="F746" s="140"/>
      <c r="G746" s="140"/>
      <c r="H746" s="140"/>
      <c r="I746" s="140"/>
      <c r="J746" s="140"/>
      <c r="K746" s="140"/>
      <c r="L746" s="140"/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  <c r="Y746" s="140"/>
      <c r="Z746" s="140"/>
      <c r="AA746" s="140"/>
    </row>
    <row r="747" spans="1:27" ht="12.5">
      <c r="A747" s="140"/>
      <c r="B747" s="140"/>
      <c r="C747" s="140"/>
      <c r="D747" s="140"/>
      <c r="E747" s="140"/>
      <c r="F747" s="140"/>
      <c r="G747" s="140"/>
      <c r="H747" s="140"/>
      <c r="I747" s="140"/>
      <c r="J747" s="140"/>
      <c r="K747" s="140"/>
      <c r="L747" s="140"/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  <c r="Y747" s="140"/>
      <c r="Z747" s="140"/>
      <c r="AA747" s="140"/>
    </row>
    <row r="748" spans="1:27" ht="12.5">
      <c r="A748" s="140"/>
      <c r="B748" s="140"/>
      <c r="C748" s="140"/>
      <c r="D748" s="140"/>
      <c r="E748" s="140"/>
      <c r="F748" s="140"/>
      <c r="G748" s="140"/>
      <c r="H748" s="140"/>
      <c r="I748" s="140"/>
      <c r="J748" s="140"/>
      <c r="K748" s="140"/>
      <c r="L748" s="140"/>
      <c r="M748" s="140"/>
      <c r="N748" s="140"/>
      <c r="O748" s="140"/>
      <c r="P748" s="140"/>
      <c r="Q748" s="140"/>
      <c r="R748" s="140"/>
      <c r="S748" s="140"/>
      <c r="T748" s="140"/>
      <c r="U748" s="140"/>
      <c r="V748" s="140"/>
      <c r="W748" s="140"/>
      <c r="X748" s="140"/>
      <c r="Y748" s="140"/>
      <c r="Z748" s="140"/>
      <c r="AA748" s="140"/>
    </row>
    <row r="749" spans="1:27" ht="12.5">
      <c r="A749" s="140"/>
      <c r="B749" s="140"/>
      <c r="C749" s="140"/>
      <c r="D749" s="140"/>
      <c r="E749" s="140"/>
      <c r="F749" s="140"/>
      <c r="G749" s="140"/>
      <c r="H749" s="140"/>
      <c r="I749" s="140"/>
      <c r="J749" s="140"/>
      <c r="K749" s="140"/>
      <c r="L749" s="140"/>
      <c r="M749" s="140"/>
      <c r="N749" s="140"/>
      <c r="O749" s="140"/>
      <c r="P749" s="140"/>
      <c r="Q749" s="140"/>
      <c r="R749" s="140"/>
      <c r="S749" s="140"/>
      <c r="T749" s="140"/>
      <c r="U749" s="140"/>
      <c r="V749" s="140"/>
      <c r="W749" s="140"/>
      <c r="X749" s="140"/>
      <c r="Y749" s="140"/>
      <c r="Z749" s="140"/>
      <c r="AA749" s="140"/>
    </row>
    <row r="750" spans="1:27" ht="12.5">
      <c r="A750" s="140"/>
      <c r="B750" s="140"/>
      <c r="C750" s="140"/>
      <c r="D750" s="140"/>
      <c r="E750" s="140"/>
      <c r="F750" s="140"/>
      <c r="G750" s="140"/>
      <c r="H750" s="140"/>
      <c r="I750" s="140"/>
      <c r="J750" s="140"/>
      <c r="K750" s="140"/>
      <c r="L750" s="140"/>
      <c r="M750" s="140"/>
      <c r="N750" s="140"/>
      <c r="O750" s="140"/>
      <c r="P750" s="140"/>
      <c r="Q750" s="140"/>
      <c r="R750" s="140"/>
      <c r="S750" s="140"/>
      <c r="T750" s="140"/>
      <c r="U750" s="140"/>
      <c r="V750" s="140"/>
      <c r="W750" s="140"/>
      <c r="X750" s="140"/>
      <c r="Y750" s="140"/>
      <c r="Z750" s="140"/>
      <c r="AA750" s="140"/>
    </row>
    <row r="751" spans="1:27" ht="12.5">
      <c r="A751" s="140"/>
      <c r="B751" s="140"/>
      <c r="C751" s="140"/>
      <c r="D751" s="140"/>
      <c r="E751" s="140"/>
      <c r="F751" s="140"/>
      <c r="G751" s="140"/>
      <c r="H751" s="140"/>
      <c r="I751" s="140"/>
      <c r="J751" s="140"/>
      <c r="K751" s="140"/>
      <c r="L751" s="140"/>
      <c r="M751" s="140"/>
      <c r="N751" s="140"/>
      <c r="O751" s="140"/>
      <c r="P751" s="140"/>
      <c r="Q751" s="140"/>
      <c r="R751" s="140"/>
      <c r="S751" s="140"/>
      <c r="T751" s="140"/>
      <c r="U751" s="140"/>
      <c r="V751" s="140"/>
      <c r="W751" s="140"/>
      <c r="X751" s="140"/>
      <c r="Y751" s="140"/>
      <c r="Z751" s="140"/>
      <c r="AA751" s="140"/>
    </row>
    <row r="752" spans="1:27" ht="12.5">
      <c r="A752" s="140"/>
      <c r="B752" s="140"/>
      <c r="C752" s="140"/>
      <c r="D752" s="140"/>
      <c r="E752" s="140"/>
      <c r="F752" s="140"/>
      <c r="G752" s="140"/>
      <c r="H752" s="140"/>
      <c r="I752" s="140"/>
      <c r="J752" s="140"/>
      <c r="K752" s="140"/>
      <c r="L752" s="140"/>
      <c r="M752" s="140"/>
      <c r="N752" s="140"/>
      <c r="O752" s="140"/>
      <c r="P752" s="140"/>
      <c r="Q752" s="140"/>
      <c r="R752" s="140"/>
      <c r="S752" s="140"/>
      <c r="T752" s="140"/>
      <c r="U752" s="140"/>
      <c r="V752" s="140"/>
      <c r="W752" s="140"/>
      <c r="X752" s="140"/>
      <c r="Y752" s="140"/>
      <c r="Z752" s="140"/>
      <c r="AA752" s="140"/>
    </row>
    <row r="753" spans="1:27" ht="12.5">
      <c r="A753" s="140"/>
      <c r="B753" s="140"/>
      <c r="C753" s="140"/>
      <c r="D753" s="140"/>
      <c r="E753" s="140"/>
      <c r="F753" s="140"/>
      <c r="G753" s="140"/>
      <c r="H753" s="140"/>
      <c r="I753" s="140"/>
      <c r="J753" s="140"/>
      <c r="K753" s="140"/>
      <c r="L753" s="140"/>
      <c r="M753" s="140"/>
      <c r="N753" s="140"/>
      <c r="O753" s="140"/>
      <c r="P753" s="140"/>
      <c r="Q753" s="140"/>
      <c r="R753" s="140"/>
      <c r="S753" s="140"/>
      <c r="T753" s="140"/>
      <c r="U753" s="140"/>
      <c r="V753" s="140"/>
      <c r="W753" s="140"/>
      <c r="X753" s="140"/>
      <c r="Y753" s="140"/>
      <c r="Z753" s="140"/>
      <c r="AA753" s="140"/>
    </row>
    <row r="754" spans="1:27" ht="12.5">
      <c r="A754" s="140"/>
      <c r="B754" s="140"/>
      <c r="C754" s="140"/>
      <c r="D754" s="140"/>
      <c r="E754" s="140"/>
      <c r="F754" s="140"/>
      <c r="G754" s="140"/>
      <c r="H754" s="140"/>
      <c r="I754" s="140"/>
      <c r="J754" s="140"/>
      <c r="K754" s="140"/>
      <c r="L754" s="140"/>
      <c r="M754" s="140"/>
      <c r="N754" s="140"/>
      <c r="O754" s="140"/>
      <c r="P754" s="140"/>
      <c r="Q754" s="140"/>
      <c r="R754" s="140"/>
      <c r="S754" s="140"/>
      <c r="T754" s="140"/>
      <c r="U754" s="140"/>
      <c r="V754" s="140"/>
      <c r="W754" s="140"/>
      <c r="X754" s="140"/>
      <c r="Y754" s="140"/>
      <c r="Z754" s="140"/>
      <c r="AA754" s="140"/>
    </row>
    <row r="755" spans="1:27" ht="12.5">
      <c r="A755" s="140"/>
      <c r="B755" s="140"/>
      <c r="C755" s="140"/>
      <c r="D755" s="140"/>
      <c r="E755" s="140"/>
      <c r="F755" s="140"/>
      <c r="G755" s="140"/>
      <c r="H755" s="140"/>
      <c r="I755" s="140"/>
      <c r="J755" s="140"/>
      <c r="K755" s="140"/>
      <c r="L755" s="140"/>
      <c r="M755" s="140"/>
      <c r="N755" s="140"/>
      <c r="O755" s="140"/>
      <c r="P755" s="140"/>
      <c r="Q755" s="140"/>
      <c r="R755" s="140"/>
      <c r="S755" s="140"/>
      <c r="T755" s="140"/>
      <c r="U755" s="140"/>
      <c r="V755" s="140"/>
      <c r="W755" s="140"/>
      <c r="X755" s="140"/>
      <c r="Y755" s="140"/>
      <c r="Z755" s="140"/>
      <c r="AA755" s="140"/>
    </row>
    <row r="756" spans="1:27" ht="12.5">
      <c r="A756" s="140"/>
      <c r="B756" s="140"/>
      <c r="C756" s="140"/>
      <c r="D756" s="140"/>
      <c r="E756" s="140"/>
      <c r="F756" s="140"/>
      <c r="G756" s="140"/>
      <c r="H756" s="140"/>
      <c r="I756" s="140"/>
      <c r="J756" s="140"/>
      <c r="K756" s="140"/>
      <c r="L756" s="140"/>
      <c r="M756" s="140"/>
      <c r="N756" s="140"/>
      <c r="O756" s="140"/>
      <c r="P756" s="140"/>
      <c r="Q756" s="140"/>
      <c r="R756" s="140"/>
      <c r="S756" s="140"/>
      <c r="T756" s="140"/>
      <c r="U756" s="140"/>
      <c r="V756" s="140"/>
      <c r="W756" s="140"/>
      <c r="X756" s="140"/>
      <c r="Y756" s="140"/>
      <c r="Z756" s="140"/>
      <c r="AA756" s="140"/>
    </row>
    <row r="757" spans="1:27" ht="12.5">
      <c r="A757" s="140"/>
      <c r="B757" s="140"/>
      <c r="C757" s="140"/>
      <c r="D757" s="140"/>
      <c r="E757" s="140"/>
      <c r="F757" s="140"/>
      <c r="G757" s="140"/>
      <c r="H757" s="140"/>
      <c r="I757" s="140"/>
      <c r="J757" s="140"/>
      <c r="K757" s="140"/>
      <c r="L757" s="140"/>
      <c r="M757" s="140"/>
      <c r="N757" s="140"/>
      <c r="O757" s="140"/>
      <c r="P757" s="140"/>
      <c r="Q757" s="140"/>
      <c r="R757" s="140"/>
      <c r="S757" s="140"/>
      <c r="T757" s="140"/>
      <c r="U757" s="140"/>
      <c r="V757" s="140"/>
      <c r="W757" s="140"/>
      <c r="X757" s="140"/>
      <c r="Y757" s="140"/>
      <c r="Z757" s="140"/>
      <c r="AA757" s="140"/>
    </row>
    <row r="758" spans="1:27" ht="12.5">
      <c r="A758" s="140"/>
      <c r="B758" s="140"/>
      <c r="C758" s="140"/>
      <c r="D758" s="140"/>
      <c r="E758" s="140"/>
      <c r="F758" s="140"/>
      <c r="G758" s="140"/>
      <c r="H758" s="140"/>
      <c r="I758" s="140"/>
      <c r="J758" s="140"/>
      <c r="K758" s="140"/>
      <c r="L758" s="140"/>
      <c r="M758" s="140"/>
      <c r="N758" s="140"/>
      <c r="O758" s="140"/>
      <c r="P758" s="140"/>
      <c r="Q758" s="140"/>
      <c r="R758" s="140"/>
      <c r="S758" s="140"/>
      <c r="T758" s="140"/>
      <c r="U758" s="140"/>
      <c r="V758" s="140"/>
      <c r="W758" s="140"/>
      <c r="X758" s="140"/>
      <c r="Y758" s="140"/>
      <c r="Z758" s="140"/>
      <c r="AA758" s="140"/>
    </row>
    <row r="759" spans="1:27" ht="12.5">
      <c r="A759" s="140"/>
      <c r="B759" s="140"/>
      <c r="C759" s="140"/>
      <c r="D759" s="140"/>
      <c r="E759" s="140"/>
      <c r="F759" s="140"/>
      <c r="G759" s="140"/>
      <c r="H759" s="140"/>
      <c r="I759" s="140"/>
      <c r="J759" s="140"/>
      <c r="K759" s="140"/>
      <c r="L759" s="140"/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  <c r="Y759" s="140"/>
      <c r="Z759" s="140"/>
      <c r="AA759" s="140"/>
    </row>
    <row r="760" spans="1:27" ht="12.5">
      <c r="A760" s="140"/>
      <c r="B760" s="140"/>
      <c r="C760" s="140"/>
      <c r="D760" s="140"/>
      <c r="E760" s="140"/>
      <c r="F760" s="140"/>
      <c r="G760" s="140"/>
      <c r="H760" s="140"/>
      <c r="I760" s="140"/>
      <c r="J760" s="140"/>
      <c r="K760" s="140"/>
      <c r="L760" s="140"/>
      <c r="M760" s="140"/>
      <c r="N760" s="140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  <c r="Y760" s="140"/>
      <c r="Z760" s="140"/>
      <c r="AA760" s="140"/>
    </row>
    <row r="761" spans="1:27" ht="12.5">
      <c r="A761" s="140"/>
      <c r="B761" s="140"/>
      <c r="C761" s="140"/>
      <c r="D761" s="140"/>
      <c r="E761" s="140"/>
      <c r="F761" s="140"/>
      <c r="G761" s="140"/>
      <c r="H761" s="140"/>
      <c r="I761" s="140"/>
      <c r="J761" s="140"/>
      <c r="K761" s="140"/>
      <c r="L761" s="140"/>
      <c r="M761" s="140"/>
      <c r="N761" s="140"/>
      <c r="O761" s="140"/>
      <c r="P761" s="140"/>
      <c r="Q761" s="140"/>
      <c r="R761" s="140"/>
      <c r="S761" s="140"/>
      <c r="T761" s="140"/>
      <c r="U761" s="140"/>
      <c r="V761" s="140"/>
      <c r="W761" s="140"/>
      <c r="X761" s="140"/>
      <c r="Y761" s="140"/>
      <c r="Z761" s="140"/>
      <c r="AA761" s="140"/>
    </row>
    <row r="762" spans="1:27" ht="12.5">
      <c r="A762" s="140"/>
      <c r="B762" s="140"/>
      <c r="C762" s="140"/>
      <c r="D762" s="140"/>
      <c r="E762" s="140"/>
      <c r="F762" s="140"/>
      <c r="G762" s="140"/>
      <c r="H762" s="140"/>
      <c r="I762" s="140"/>
      <c r="J762" s="140"/>
      <c r="K762" s="140"/>
      <c r="L762" s="140"/>
      <c r="M762" s="140"/>
      <c r="N762" s="140"/>
      <c r="O762" s="140"/>
      <c r="P762" s="140"/>
      <c r="Q762" s="140"/>
      <c r="R762" s="140"/>
      <c r="S762" s="140"/>
      <c r="T762" s="140"/>
      <c r="U762" s="140"/>
      <c r="V762" s="140"/>
      <c r="W762" s="140"/>
      <c r="X762" s="140"/>
      <c r="Y762" s="140"/>
      <c r="Z762" s="140"/>
      <c r="AA762" s="140"/>
    </row>
    <row r="763" spans="1:27" ht="12.5">
      <c r="A763" s="140"/>
      <c r="B763" s="140"/>
      <c r="C763" s="140"/>
      <c r="D763" s="140"/>
      <c r="E763" s="140"/>
      <c r="F763" s="140"/>
      <c r="G763" s="140"/>
      <c r="H763" s="140"/>
      <c r="I763" s="140"/>
      <c r="J763" s="140"/>
      <c r="K763" s="140"/>
      <c r="L763" s="140"/>
      <c r="M763" s="140"/>
      <c r="N763" s="140"/>
      <c r="O763" s="140"/>
      <c r="P763" s="140"/>
      <c r="Q763" s="140"/>
      <c r="R763" s="140"/>
      <c r="S763" s="140"/>
      <c r="T763" s="140"/>
      <c r="U763" s="140"/>
      <c r="V763" s="140"/>
      <c r="W763" s="140"/>
      <c r="X763" s="140"/>
      <c r="Y763" s="140"/>
      <c r="Z763" s="140"/>
      <c r="AA763" s="140"/>
    </row>
    <row r="764" spans="1:27" ht="12.5">
      <c r="A764" s="140"/>
      <c r="B764" s="140"/>
      <c r="C764" s="140"/>
      <c r="D764" s="140"/>
      <c r="E764" s="140"/>
      <c r="F764" s="140"/>
      <c r="G764" s="140"/>
      <c r="H764" s="140"/>
      <c r="I764" s="140"/>
      <c r="J764" s="140"/>
      <c r="K764" s="140"/>
      <c r="L764" s="140"/>
      <c r="M764" s="140"/>
      <c r="N764" s="140"/>
      <c r="O764" s="140"/>
      <c r="P764" s="140"/>
      <c r="Q764" s="140"/>
      <c r="R764" s="140"/>
      <c r="S764" s="140"/>
      <c r="T764" s="140"/>
      <c r="U764" s="140"/>
      <c r="V764" s="140"/>
      <c r="W764" s="140"/>
      <c r="X764" s="140"/>
      <c r="Y764" s="140"/>
      <c r="Z764" s="140"/>
      <c r="AA764" s="140"/>
    </row>
    <row r="765" spans="1:27" ht="12.5">
      <c r="A765" s="140"/>
      <c r="B765" s="140"/>
      <c r="C765" s="140"/>
      <c r="D765" s="140"/>
      <c r="E765" s="140"/>
      <c r="F765" s="140"/>
      <c r="G765" s="140"/>
      <c r="H765" s="140"/>
      <c r="I765" s="140"/>
      <c r="J765" s="140"/>
      <c r="K765" s="140"/>
      <c r="L765" s="140"/>
      <c r="M765" s="140"/>
      <c r="N765" s="140"/>
      <c r="O765" s="140"/>
      <c r="P765" s="140"/>
      <c r="Q765" s="140"/>
      <c r="R765" s="140"/>
      <c r="S765" s="140"/>
      <c r="T765" s="140"/>
      <c r="U765" s="140"/>
      <c r="V765" s="140"/>
      <c r="W765" s="140"/>
      <c r="X765" s="140"/>
      <c r="Y765" s="140"/>
      <c r="Z765" s="140"/>
      <c r="AA765" s="140"/>
    </row>
    <row r="766" spans="1:27" ht="12.5">
      <c r="A766" s="140"/>
      <c r="B766" s="140"/>
      <c r="C766" s="140"/>
      <c r="D766" s="140"/>
      <c r="E766" s="140"/>
      <c r="F766" s="140"/>
      <c r="G766" s="140"/>
      <c r="H766" s="140"/>
      <c r="I766" s="140"/>
      <c r="J766" s="140"/>
      <c r="K766" s="140"/>
      <c r="L766" s="140"/>
      <c r="M766" s="140"/>
      <c r="N766" s="140"/>
      <c r="O766" s="140"/>
      <c r="P766" s="140"/>
      <c r="Q766" s="140"/>
      <c r="R766" s="140"/>
      <c r="S766" s="140"/>
      <c r="T766" s="140"/>
      <c r="U766" s="140"/>
      <c r="V766" s="140"/>
      <c r="W766" s="140"/>
      <c r="X766" s="140"/>
      <c r="Y766" s="140"/>
      <c r="Z766" s="140"/>
      <c r="AA766" s="140"/>
    </row>
    <row r="767" spans="1:27" ht="12.5">
      <c r="A767" s="140"/>
      <c r="B767" s="140"/>
      <c r="C767" s="140"/>
      <c r="D767" s="140"/>
      <c r="E767" s="140"/>
      <c r="F767" s="140"/>
      <c r="G767" s="140"/>
      <c r="H767" s="140"/>
      <c r="I767" s="140"/>
      <c r="J767" s="140"/>
      <c r="K767" s="140"/>
      <c r="L767" s="140"/>
      <c r="M767" s="140"/>
      <c r="N767" s="140"/>
      <c r="O767" s="140"/>
      <c r="P767" s="140"/>
      <c r="Q767" s="140"/>
      <c r="R767" s="140"/>
      <c r="S767" s="140"/>
      <c r="T767" s="140"/>
      <c r="U767" s="140"/>
      <c r="V767" s="140"/>
      <c r="W767" s="140"/>
      <c r="X767" s="140"/>
      <c r="Y767" s="140"/>
      <c r="Z767" s="140"/>
      <c r="AA767" s="140"/>
    </row>
    <row r="768" spans="1:27" ht="12.5">
      <c r="A768" s="140"/>
      <c r="B768" s="140"/>
      <c r="C768" s="140"/>
      <c r="D768" s="140"/>
      <c r="E768" s="140"/>
      <c r="F768" s="140"/>
      <c r="G768" s="140"/>
      <c r="H768" s="140"/>
      <c r="I768" s="140"/>
      <c r="J768" s="140"/>
      <c r="K768" s="140"/>
      <c r="L768" s="140"/>
      <c r="M768" s="140"/>
      <c r="N768" s="140"/>
      <c r="O768" s="140"/>
      <c r="P768" s="140"/>
      <c r="Q768" s="140"/>
      <c r="R768" s="140"/>
      <c r="S768" s="140"/>
      <c r="T768" s="140"/>
      <c r="U768" s="140"/>
      <c r="V768" s="140"/>
      <c r="W768" s="140"/>
      <c r="X768" s="140"/>
      <c r="Y768" s="140"/>
      <c r="Z768" s="140"/>
      <c r="AA768" s="140"/>
    </row>
    <row r="769" spans="1:27" ht="12.5">
      <c r="A769" s="140"/>
      <c r="B769" s="140"/>
      <c r="C769" s="140"/>
      <c r="D769" s="140"/>
      <c r="E769" s="140"/>
      <c r="F769" s="140"/>
      <c r="G769" s="140"/>
      <c r="H769" s="140"/>
      <c r="I769" s="140"/>
      <c r="J769" s="140"/>
      <c r="K769" s="140"/>
      <c r="L769" s="140"/>
      <c r="M769" s="140"/>
      <c r="N769" s="140"/>
      <c r="O769" s="140"/>
      <c r="P769" s="140"/>
      <c r="Q769" s="140"/>
      <c r="R769" s="140"/>
      <c r="S769" s="140"/>
      <c r="T769" s="140"/>
      <c r="U769" s="140"/>
      <c r="V769" s="140"/>
      <c r="W769" s="140"/>
      <c r="X769" s="140"/>
      <c r="Y769" s="140"/>
      <c r="Z769" s="140"/>
      <c r="AA769" s="140"/>
    </row>
    <row r="770" spans="1:27" ht="12.5">
      <c r="A770" s="140"/>
      <c r="B770" s="140"/>
      <c r="C770" s="140"/>
      <c r="D770" s="140"/>
      <c r="E770" s="140"/>
      <c r="F770" s="140"/>
      <c r="G770" s="140"/>
      <c r="H770" s="140"/>
      <c r="I770" s="140"/>
      <c r="J770" s="140"/>
      <c r="K770" s="140"/>
      <c r="L770" s="140"/>
      <c r="M770" s="140"/>
      <c r="N770" s="140"/>
      <c r="O770" s="140"/>
      <c r="P770" s="140"/>
      <c r="Q770" s="140"/>
      <c r="R770" s="140"/>
      <c r="S770" s="140"/>
      <c r="T770" s="140"/>
      <c r="U770" s="140"/>
      <c r="V770" s="140"/>
      <c r="W770" s="140"/>
      <c r="X770" s="140"/>
      <c r="Y770" s="140"/>
      <c r="Z770" s="140"/>
      <c r="AA770" s="140"/>
    </row>
    <row r="771" spans="1:27" ht="12.5">
      <c r="A771" s="140"/>
      <c r="B771" s="140"/>
      <c r="C771" s="140"/>
      <c r="D771" s="140"/>
      <c r="E771" s="140"/>
      <c r="F771" s="140"/>
      <c r="G771" s="140"/>
      <c r="H771" s="140"/>
      <c r="I771" s="140"/>
      <c r="J771" s="140"/>
      <c r="K771" s="140"/>
      <c r="L771" s="140"/>
      <c r="M771" s="140"/>
      <c r="N771" s="140"/>
      <c r="O771" s="140"/>
      <c r="P771" s="140"/>
      <c r="Q771" s="140"/>
      <c r="R771" s="140"/>
      <c r="S771" s="140"/>
      <c r="T771" s="140"/>
      <c r="U771" s="140"/>
      <c r="V771" s="140"/>
      <c r="W771" s="140"/>
      <c r="X771" s="140"/>
      <c r="Y771" s="140"/>
      <c r="Z771" s="140"/>
      <c r="AA771" s="140"/>
    </row>
    <row r="772" spans="1:27" ht="12.5">
      <c r="A772" s="140"/>
      <c r="B772" s="140"/>
      <c r="C772" s="140"/>
      <c r="D772" s="140"/>
      <c r="E772" s="140"/>
      <c r="F772" s="140"/>
      <c r="G772" s="140"/>
      <c r="H772" s="140"/>
      <c r="I772" s="140"/>
      <c r="J772" s="140"/>
      <c r="K772" s="140"/>
      <c r="L772" s="140"/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  <c r="Y772" s="140"/>
      <c r="Z772" s="140"/>
      <c r="AA772" s="140"/>
    </row>
    <row r="773" spans="1:27" ht="12.5">
      <c r="A773" s="140"/>
      <c r="B773" s="140"/>
      <c r="C773" s="140"/>
      <c r="D773" s="140"/>
      <c r="E773" s="140"/>
      <c r="F773" s="140"/>
      <c r="G773" s="140"/>
      <c r="H773" s="140"/>
      <c r="I773" s="140"/>
      <c r="J773" s="140"/>
      <c r="K773" s="140"/>
      <c r="L773" s="140"/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  <c r="Y773" s="140"/>
      <c r="Z773" s="140"/>
      <c r="AA773" s="140"/>
    </row>
    <row r="774" spans="1:27" ht="12.5">
      <c r="A774" s="140"/>
      <c r="B774" s="140"/>
      <c r="C774" s="140"/>
      <c r="D774" s="140"/>
      <c r="E774" s="140"/>
      <c r="F774" s="140"/>
      <c r="G774" s="140"/>
      <c r="H774" s="140"/>
      <c r="I774" s="140"/>
      <c r="J774" s="140"/>
      <c r="K774" s="140"/>
      <c r="L774" s="140"/>
      <c r="M774" s="140"/>
      <c r="N774" s="140"/>
      <c r="O774" s="140"/>
      <c r="P774" s="140"/>
      <c r="Q774" s="140"/>
      <c r="R774" s="140"/>
      <c r="S774" s="140"/>
      <c r="T774" s="140"/>
      <c r="U774" s="140"/>
      <c r="V774" s="140"/>
      <c r="W774" s="140"/>
      <c r="X774" s="140"/>
      <c r="Y774" s="140"/>
      <c r="Z774" s="140"/>
      <c r="AA774" s="140"/>
    </row>
    <row r="775" spans="1:27" ht="12.5">
      <c r="A775" s="140"/>
      <c r="B775" s="140"/>
      <c r="C775" s="140"/>
      <c r="D775" s="140"/>
      <c r="E775" s="140"/>
      <c r="F775" s="140"/>
      <c r="G775" s="140"/>
      <c r="H775" s="140"/>
      <c r="I775" s="140"/>
      <c r="J775" s="140"/>
      <c r="K775" s="140"/>
      <c r="L775" s="140"/>
      <c r="M775" s="140"/>
      <c r="N775" s="140"/>
      <c r="O775" s="140"/>
      <c r="P775" s="140"/>
      <c r="Q775" s="140"/>
      <c r="R775" s="140"/>
      <c r="S775" s="140"/>
      <c r="T775" s="140"/>
      <c r="U775" s="140"/>
      <c r="V775" s="140"/>
      <c r="W775" s="140"/>
      <c r="X775" s="140"/>
      <c r="Y775" s="140"/>
      <c r="Z775" s="140"/>
      <c r="AA775" s="140"/>
    </row>
    <row r="776" spans="1:27" ht="12.5">
      <c r="A776" s="140"/>
      <c r="B776" s="140"/>
      <c r="C776" s="140"/>
      <c r="D776" s="140"/>
      <c r="E776" s="140"/>
      <c r="F776" s="140"/>
      <c r="G776" s="140"/>
      <c r="H776" s="140"/>
      <c r="I776" s="140"/>
      <c r="J776" s="140"/>
      <c r="K776" s="140"/>
      <c r="L776" s="140"/>
      <c r="M776" s="140"/>
      <c r="N776" s="140"/>
      <c r="O776" s="140"/>
      <c r="P776" s="140"/>
      <c r="Q776" s="140"/>
      <c r="R776" s="140"/>
      <c r="S776" s="140"/>
      <c r="T776" s="140"/>
      <c r="U776" s="140"/>
      <c r="V776" s="140"/>
      <c r="W776" s="140"/>
      <c r="X776" s="140"/>
      <c r="Y776" s="140"/>
      <c r="Z776" s="140"/>
      <c r="AA776" s="140"/>
    </row>
    <row r="777" spans="1:27" ht="12.5">
      <c r="A777" s="140"/>
      <c r="B777" s="140"/>
      <c r="C777" s="140"/>
      <c r="D777" s="140"/>
      <c r="E777" s="140"/>
      <c r="F777" s="140"/>
      <c r="G777" s="140"/>
      <c r="H777" s="140"/>
      <c r="I777" s="140"/>
      <c r="J777" s="140"/>
      <c r="K777" s="140"/>
      <c r="L777" s="140"/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  <c r="Y777" s="140"/>
      <c r="Z777" s="140"/>
      <c r="AA777" s="140"/>
    </row>
    <row r="778" spans="1:27" ht="12.5">
      <c r="A778" s="140"/>
      <c r="B778" s="140"/>
      <c r="C778" s="140"/>
      <c r="D778" s="140"/>
      <c r="E778" s="140"/>
      <c r="F778" s="140"/>
      <c r="G778" s="140"/>
      <c r="H778" s="140"/>
      <c r="I778" s="140"/>
      <c r="J778" s="140"/>
      <c r="K778" s="140"/>
      <c r="L778" s="140"/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  <c r="Y778" s="140"/>
      <c r="Z778" s="140"/>
      <c r="AA778" s="140"/>
    </row>
    <row r="779" spans="1:27" ht="12.5">
      <c r="A779" s="140"/>
      <c r="B779" s="140"/>
      <c r="C779" s="140"/>
      <c r="D779" s="140"/>
      <c r="E779" s="140"/>
      <c r="F779" s="140"/>
      <c r="G779" s="140"/>
      <c r="H779" s="140"/>
      <c r="I779" s="140"/>
      <c r="J779" s="140"/>
      <c r="K779" s="140"/>
      <c r="L779" s="140"/>
      <c r="M779" s="140"/>
      <c r="N779" s="140"/>
      <c r="O779" s="140"/>
      <c r="P779" s="140"/>
      <c r="Q779" s="140"/>
      <c r="R779" s="140"/>
      <c r="S779" s="140"/>
      <c r="T779" s="140"/>
      <c r="U779" s="140"/>
      <c r="V779" s="140"/>
      <c r="W779" s="140"/>
      <c r="X779" s="140"/>
      <c r="Y779" s="140"/>
      <c r="Z779" s="140"/>
      <c r="AA779" s="140"/>
    </row>
    <row r="780" spans="1:27" ht="12.5">
      <c r="A780" s="140"/>
      <c r="B780" s="140"/>
      <c r="C780" s="140"/>
      <c r="D780" s="140"/>
      <c r="E780" s="140"/>
      <c r="F780" s="140"/>
      <c r="G780" s="140"/>
      <c r="H780" s="140"/>
      <c r="I780" s="140"/>
      <c r="J780" s="140"/>
      <c r="K780" s="140"/>
      <c r="L780" s="140"/>
      <c r="M780" s="140"/>
      <c r="N780" s="140"/>
      <c r="O780" s="140"/>
      <c r="P780" s="140"/>
      <c r="Q780" s="140"/>
      <c r="R780" s="140"/>
      <c r="S780" s="140"/>
      <c r="T780" s="140"/>
      <c r="U780" s="140"/>
      <c r="V780" s="140"/>
      <c r="W780" s="140"/>
      <c r="X780" s="140"/>
      <c r="Y780" s="140"/>
      <c r="Z780" s="140"/>
      <c r="AA780" s="140"/>
    </row>
    <row r="781" spans="1:27" ht="12.5">
      <c r="A781" s="140"/>
      <c r="B781" s="140"/>
      <c r="C781" s="140"/>
      <c r="D781" s="140"/>
      <c r="E781" s="140"/>
      <c r="F781" s="140"/>
      <c r="G781" s="140"/>
      <c r="H781" s="140"/>
      <c r="I781" s="140"/>
      <c r="J781" s="140"/>
      <c r="K781" s="140"/>
      <c r="L781" s="140"/>
      <c r="M781" s="140"/>
      <c r="N781" s="140"/>
      <c r="O781" s="140"/>
      <c r="P781" s="140"/>
      <c r="Q781" s="140"/>
      <c r="R781" s="140"/>
      <c r="S781" s="140"/>
      <c r="T781" s="140"/>
      <c r="U781" s="140"/>
      <c r="V781" s="140"/>
      <c r="W781" s="140"/>
      <c r="X781" s="140"/>
      <c r="Y781" s="140"/>
      <c r="Z781" s="140"/>
      <c r="AA781" s="140"/>
    </row>
    <row r="782" spans="1:27" ht="12.5">
      <c r="A782" s="140"/>
      <c r="B782" s="140"/>
      <c r="C782" s="140"/>
      <c r="D782" s="140"/>
      <c r="E782" s="140"/>
      <c r="F782" s="140"/>
      <c r="G782" s="140"/>
      <c r="H782" s="140"/>
      <c r="I782" s="140"/>
      <c r="J782" s="140"/>
      <c r="K782" s="140"/>
      <c r="L782" s="140"/>
      <c r="M782" s="140"/>
      <c r="N782" s="140"/>
      <c r="O782" s="140"/>
      <c r="P782" s="140"/>
      <c r="Q782" s="140"/>
      <c r="R782" s="140"/>
      <c r="S782" s="140"/>
      <c r="T782" s="140"/>
      <c r="U782" s="140"/>
      <c r="V782" s="140"/>
      <c r="W782" s="140"/>
      <c r="X782" s="140"/>
      <c r="Y782" s="140"/>
      <c r="Z782" s="140"/>
      <c r="AA782" s="140"/>
    </row>
    <row r="783" spans="1:27" ht="12.5">
      <c r="A783" s="140"/>
      <c r="B783" s="140"/>
      <c r="C783" s="140"/>
      <c r="D783" s="140"/>
      <c r="E783" s="140"/>
      <c r="F783" s="140"/>
      <c r="G783" s="140"/>
      <c r="H783" s="140"/>
      <c r="I783" s="140"/>
      <c r="J783" s="140"/>
      <c r="K783" s="140"/>
      <c r="L783" s="140"/>
      <c r="M783" s="140"/>
      <c r="N783" s="140"/>
      <c r="O783" s="140"/>
      <c r="P783" s="140"/>
      <c r="Q783" s="140"/>
      <c r="R783" s="140"/>
      <c r="S783" s="140"/>
      <c r="T783" s="140"/>
      <c r="U783" s="140"/>
      <c r="V783" s="140"/>
      <c r="W783" s="140"/>
      <c r="X783" s="140"/>
      <c r="Y783" s="140"/>
      <c r="Z783" s="140"/>
      <c r="AA783" s="140"/>
    </row>
    <row r="784" spans="1:27" ht="12.5">
      <c r="A784" s="140"/>
      <c r="B784" s="140"/>
      <c r="C784" s="140"/>
      <c r="D784" s="140"/>
      <c r="E784" s="140"/>
      <c r="F784" s="140"/>
      <c r="G784" s="140"/>
      <c r="H784" s="140"/>
      <c r="I784" s="140"/>
      <c r="J784" s="140"/>
      <c r="K784" s="140"/>
      <c r="L784" s="140"/>
      <c r="M784" s="140"/>
      <c r="N784" s="140"/>
      <c r="O784" s="140"/>
      <c r="P784" s="140"/>
      <c r="Q784" s="140"/>
      <c r="R784" s="140"/>
      <c r="S784" s="140"/>
      <c r="T784" s="140"/>
      <c r="U784" s="140"/>
      <c r="V784" s="140"/>
      <c r="W784" s="140"/>
      <c r="X784" s="140"/>
      <c r="Y784" s="140"/>
      <c r="Z784" s="140"/>
      <c r="AA784" s="140"/>
    </row>
    <row r="785" spans="1:27" ht="12.5">
      <c r="A785" s="140"/>
      <c r="B785" s="140"/>
      <c r="C785" s="140"/>
      <c r="D785" s="140"/>
      <c r="E785" s="140"/>
      <c r="F785" s="140"/>
      <c r="G785" s="140"/>
      <c r="H785" s="140"/>
      <c r="I785" s="140"/>
      <c r="J785" s="140"/>
      <c r="K785" s="140"/>
      <c r="L785" s="140"/>
      <c r="M785" s="140"/>
      <c r="N785" s="140"/>
      <c r="O785" s="140"/>
      <c r="P785" s="140"/>
      <c r="Q785" s="140"/>
      <c r="R785" s="140"/>
      <c r="S785" s="140"/>
      <c r="T785" s="140"/>
      <c r="U785" s="140"/>
      <c r="V785" s="140"/>
      <c r="W785" s="140"/>
      <c r="X785" s="140"/>
      <c r="Y785" s="140"/>
      <c r="Z785" s="140"/>
      <c r="AA785" s="140"/>
    </row>
    <row r="786" spans="1:27" ht="12.5">
      <c r="A786" s="140"/>
      <c r="B786" s="140"/>
      <c r="C786" s="140"/>
      <c r="D786" s="140"/>
      <c r="E786" s="140"/>
      <c r="F786" s="140"/>
      <c r="G786" s="140"/>
      <c r="H786" s="140"/>
      <c r="I786" s="140"/>
      <c r="J786" s="140"/>
      <c r="K786" s="140"/>
      <c r="L786" s="140"/>
      <c r="M786" s="140"/>
      <c r="N786" s="140"/>
      <c r="O786" s="140"/>
      <c r="P786" s="140"/>
      <c r="Q786" s="140"/>
      <c r="R786" s="140"/>
      <c r="S786" s="140"/>
      <c r="T786" s="140"/>
      <c r="U786" s="140"/>
      <c r="V786" s="140"/>
      <c r="W786" s="140"/>
      <c r="X786" s="140"/>
      <c r="Y786" s="140"/>
      <c r="Z786" s="140"/>
      <c r="AA786" s="140"/>
    </row>
    <row r="787" spans="1:27" ht="12.5">
      <c r="A787" s="140"/>
      <c r="B787" s="140"/>
      <c r="C787" s="140"/>
      <c r="D787" s="140"/>
      <c r="E787" s="140"/>
      <c r="F787" s="140"/>
      <c r="G787" s="140"/>
      <c r="H787" s="140"/>
      <c r="I787" s="140"/>
      <c r="J787" s="140"/>
      <c r="K787" s="140"/>
      <c r="L787" s="140"/>
      <c r="M787" s="140"/>
      <c r="N787" s="140"/>
      <c r="O787" s="140"/>
      <c r="P787" s="140"/>
      <c r="Q787" s="140"/>
      <c r="R787" s="140"/>
      <c r="S787" s="140"/>
      <c r="T787" s="140"/>
      <c r="U787" s="140"/>
      <c r="V787" s="140"/>
      <c r="W787" s="140"/>
      <c r="X787" s="140"/>
      <c r="Y787" s="140"/>
      <c r="Z787" s="140"/>
      <c r="AA787" s="140"/>
    </row>
    <row r="788" spans="1:27" ht="12.5">
      <c r="A788" s="140"/>
      <c r="B788" s="140"/>
      <c r="C788" s="140"/>
      <c r="D788" s="140"/>
      <c r="E788" s="140"/>
      <c r="F788" s="140"/>
      <c r="G788" s="140"/>
      <c r="H788" s="140"/>
      <c r="I788" s="140"/>
      <c r="J788" s="140"/>
      <c r="K788" s="140"/>
      <c r="L788" s="140"/>
      <c r="M788" s="140"/>
      <c r="N788" s="140"/>
      <c r="O788" s="140"/>
      <c r="P788" s="140"/>
      <c r="Q788" s="140"/>
      <c r="R788" s="140"/>
      <c r="S788" s="140"/>
      <c r="T788" s="140"/>
      <c r="U788" s="140"/>
      <c r="V788" s="140"/>
      <c r="W788" s="140"/>
      <c r="X788" s="140"/>
      <c r="Y788" s="140"/>
      <c r="Z788" s="140"/>
      <c r="AA788" s="140"/>
    </row>
    <row r="789" spans="1:27" ht="12.5">
      <c r="A789" s="140"/>
      <c r="B789" s="140"/>
      <c r="C789" s="140"/>
      <c r="D789" s="140"/>
      <c r="E789" s="140"/>
      <c r="F789" s="140"/>
      <c r="G789" s="140"/>
      <c r="H789" s="140"/>
      <c r="I789" s="140"/>
      <c r="J789" s="140"/>
      <c r="K789" s="140"/>
      <c r="L789" s="140"/>
      <c r="M789" s="140"/>
      <c r="N789" s="140"/>
      <c r="O789" s="140"/>
      <c r="P789" s="140"/>
      <c r="Q789" s="140"/>
      <c r="R789" s="140"/>
      <c r="S789" s="140"/>
      <c r="T789" s="140"/>
      <c r="U789" s="140"/>
      <c r="V789" s="140"/>
      <c r="W789" s="140"/>
      <c r="X789" s="140"/>
      <c r="Y789" s="140"/>
      <c r="Z789" s="140"/>
      <c r="AA789" s="140"/>
    </row>
    <row r="790" spans="1:27" ht="12.5">
      <c r="A790" s="140"/>
      <c r="B790" s="140"/>
      <c r="C790" s="140"/>
      <c r="D790" s="140"/>
      <c r="E790" s="140"/>
      <c r="F790" s="140"/>
      <c r="G790" s="140"/>
      <c r="H790" s="140"/>
      <c r="I790" s="140"/>
      <c r="J790" s="140"/>
      <c r="K790" s="140"/>
      <c r="L790" s="140"/>
      <c r="M790" s="140"/>
      <c r="N790" s="140"/>
      <c r="O790" s="140"/>
      <c r="P790" s="140"/>
      <c r="Q790" s="140"/>
      <c r="R790" s="140"/>
      <c r="S790" s="140"/>
      <c r="T790" s="140"/>
      <c r="U790" s="140"/>
      <c r="V790" s="140"/>
      <c r="W790" s="140"/>
      <c r="X790" s="140"/>
      <c r="Y790" s="140"/>
      <c r="Z790" s="140"/>
      <c r="AA790" s="140"/>
    </row>
    <row r="791" spans="1:27" ht="12.5">
      <c r="A791" s="140"/>
      <c r="B791" s="140"/>
      <c r="C791" s="140"/>
      <c r="D791" s="140"/>
      <c r="E791" s="140"/>
      <c r="F791" s="140"/>
      <c r="G791" s="140"/>
      <c r="H791" s="140"/>
      <c r="I791" s="140"/>
      <c r="J791" s="140"/>
      <c r="K791" s="140"/>
      <c r="L791" s="140"/>
      <c r="M791" s="140"/>
      <c r="N791" s="140"/>
      <c r="O791" s="140"/>
      <c r="P791" s="140"/>
      <c r="Q791" s="140"/>
      <c r="R791" s="140"/>
      <c r="S791" s="140"/>
      <c r="T791" s="140"/>
      <c r="U791" s="140"/>
      <c r="V791" s="140"/>
      <c r="W791" s="140"/>
      <c r="X791" s="140"/>
      <c r="Y791" s="140"/>
      <c r="Z791" s="140"/>
      <c r="AA791" s="140"/>
    </row>
    <row r="792" spans="1:27" ht="12.5">
      <c r="A792" s="140"/>
      <c r="B792" s="140"/>
      <c r="C792" s="140"/>
      <c r="D792" s="140"/>
      <c r="E792" s="140"/>
      <c r="F792" s="140"/>
      <c r="G792" s="140"/>
      <c r="H792" s="140"/>
      <c r="I792" s="140"/>
      <c r="J792" s="140"/>
      <c r="K792" s="140"/>
      <c r="L792" s="140"/>
      <c r="M792" s="140"/>
      <c r="N792" s="140"/>
      <c r="O792" s="140"/>
      <c r="P792" s="140"/>
      <c r="Q792" s="140"/>
      <c r="R792" s="140"/>
      <c r="S792" s="140"/>
      <c r="T792" s="140"/>
      <c r="U792" s="140"/>
      <c r="V792" s="140"/>
      <c r="W792" s="140"/>
      <c r="X792" s="140"/>
      <c r="Y792" s="140"/>
      <c r="Z792" s="140"/>
      <c r="AA792" s="140"/>
    </row>
    <row r="793" spans="1:27" ht="12.5">
      <c r="A793" s="140"/>
      <c r="B793" s="140"/>
      <c r="C793" s="140"/>
      <c r="D793" s="140"/>
      <c r="E793" s="140"/>
      <c r="F793" s="140"/>
      <c r="G793" s="140"/>
      <c r="H793" s="140"/>
      <c r="I793" s="140"/>
      <c r="J793" s="140"/>
      <c r="K793" s="140"/>
      <c r="L793" s="140"/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  <c r="Y793" s="140"/>
      <c r="Z793" s="140"/>
      <c r="AA793" s="140"/>
    </row>
    <row r="794" spans="1:27" ht="12.5">
      <c r="A794" s="140"/>
      <c r="B794" s="140"/>
      <c r="C794" s="140"/>
      <c r="D794" s="140"/>
      <c r="E794" s="140"/>
      <c r="F794" s="140"/>
      <c r="G794" s="140"/>
      <c r="H794" s="140"/>
      <c r="I794" s="140"/>
      <c r="J794" s="140"/>
      <c r="K794" s="140"/>
      <c r="L794" s="140"/>
      <c r="M794" s="140"/>
      <c r="N794" s="140"/>
      <c r="O794" s="140"/>
      <c r="P794" s="140"/>
      <c r="Q794" s="140"/>
      <c r="R794" s="140"/>
      <c r="S794" s="140"/>
      <c r="T794" s="140"/>
      <c r="U794" s="140"/>
      <c r="V794" s="140"/>
      <c r="W794" s="140"/>
      <c r="X794" s="140"/>
      <c r="Y794" s="140"/>
      <c r="Z794" s="140"/>
      <c r="AA794" s="140"/>
    </row>
    <row r="795" spans="1:27" ht="12.5">
      <c r="A795" s="140"/>
      <c r="B795" s="140"/>
      <c r="C795" s="140"/>
      <c r="D795" s="140"/>
      <c r="E795" s="140"/>
      <c r="F795" s="140"/>
      <c r="G795" s="140"/>
      <c r="H795" s="140"/>
      <c r="I795" s="140"/>
      <c r="J795" s="140"/>
      <c r="K795" s="140"/>
      <c r="L795" s="140"/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  <c r="Y795" s="140"/>
      <c r="Z795" s="140"/>
      <c r="AA795" s="140"/>
    </row>
    <row r="796" spans="1:27" ht="12.5">
      <c r="A796" s="140"/>
      <c r="B796" s="140"/>
      <c r="C796" s="140"/>
      <c r="D796" s="140"/>
      <c r="E796" s="140"/>
      <c r="F796" s="140"/>
      <c r="G796" s="140"/>
      <c r="H796" s="140"/>
      <c r="I796" s="140"/>
      <c r="J796" s="140"/>
      <c r="K796" s="140"/>
      <c r="L796" s="140"/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  <c r="Y796" s="140"/>
      <c r="Z796" s="140"/>
      <c r="AA796" s="140"/>
    </row>
    <row r="797" spans="1:27" ht="12.5">
      <c r="A797" s="140"/>
      <c r="B797" s="140"/>
      <c r="C797" s="140"/>
      <c r="D797" s="140"/>
      <c r="E797" s="140"/>
      <c r="F797" s="140"/>
      <c r="G797" s="140"/>
      <c r="H797" s="140"/>
      <c r="I797" s="140"/>
      <c r="J797" s="140"/>
      <c r="K797" s="140"/>
      <c r="L797" s="140"/>
      <c r="M797" s="140"/>
      <c r="N797" s="140"/>
      <c r="O797" s="140"/>
      <c r="P797" s="140"/>
      <c r="Q797" s="140"/>
      <c r="R797" s="140"/>
      <c r="S797" s="140"/>
      <c r="T797" s="140"/>
      <c r="U797" s="140"/>
      <c r="V797" s="140"/>
      <c r="W797" s="140"/>
      <c r="X797" s="140"/>
      <c r="Y797" s="140"/>
      <c r="Z797" s="140"/>
      <c r="AA797" s="140"/>
    </row>
    <row r="798" spans="1:27" ht="12.5">
      <c r="A798" s="140"/>
      <c r="B798" s="140"/>
      <c r="C798" s="140"/>
      <c r="D798" s="140"/>
      <c r="E798" s="140"/>
      <c r="F798" s="140"/>
      <c r="G798" s="140"/>
      <c r="H798" s="140"/>
      <c r="I798" s="140"/>
      <c r="J798" s="140"/>
      <c r="K798" s="140"/>
      <c r="L798" s="140"/>
      <c r="M798" s="140"/>
      <c r="N798" s="140"/>
      <c r="O798" s="140"/>
      <c r="P798" s="140"/>
      <c r="Q798" s="140"/>
      <c r="R798" s="140"/>
      <c r="S798" s="140"/>
      <c r="T798" s="140"/>
      <c r="U798" s="140"/>
      <c r="V798" s="140"/>
      <c r="W798" s="140"/>
      <c r="X798" s="140"/>
      <c r="Y798" s="140"/>
      <c r="Z798" s="140"/>
      <c r="AA798" s="140"/>
    </row>
    <row r="799" spans="1:27" ht="12.5">
      <c r="A799" s="140"/>
      <c r="B799" s="140"/>
      <c r="C799" s="140"/>
      <c r="D799" s="140"/>
      <c r="E799" s="140"/>
      <c r="F799" s="140"/>
      <c r="G799" s="140"/>
      <c r="H799" s="140"/>
      <c r="I799" s="140"/>
      <c r="J799" s="140"/>
      <c r="K799" s="140"/>
      <c r="L799" s="140"/>
      <c r="M799" s="140"/>
      <c r="N799" s="140"/>
      <c r="O799" s="140"/>
      <c r="P799" s="140"/>
      <c r="Q799" s="140"/>
      <c r="R799" s="140"/>
      <c r="S799" s="140"/>
      <c r="T799" s="140"/>
      <c r="U799" s="140"/>
      <c r="V799" s="140"/>
      <c r="W799" s="140"/>
      <c r="X799" s="140"/>
      <c r="Y799" s="140"/>
      <c r="Z799" s="140"/>
      <c r="AA799" s="140"/>
    </row>
    <row r="800" spans="1:27" ht="12.5">
      <c r="A800" s="140"/>
      <c r="B800" s="140"/>
      <c r="C800" s="140"/>
      <c r="D800" s="140"/>
      <c r="E800" s="140"/>
      <c r="F800" s="140"/>
      <c r="G800" s="140"/>
      <c r="H800" s="140"/>
      <c r="I800" s="140"/>
      <c r="J800" s="140"/>
      <c r="K800" s="140"/>
      <c r="L800" s="140"/>
      <c r="M800" s="140"/>
      <c r="N800" s="140"/>
      <c r="O800" s="140"/>
      <c r="P800" s="140"/>
      <c r="Q800" s="140"/>
      <c r="R800" s="140"/>
      <c r="S800" s="140"/>
      <c r="T800" s="140"/>
      <c r="U800" s="140"/>
      <c r="V800" s="140"/>
      <c r="W800" s="140"/>
      <c r="X800" s="140"/>
      <c r="Y800" s="140"/>
      <c r="Z800" s="140"/>
      <c r="AA800" s="140"/>
    </row>
    <row r="801" spans="1:27" ht="12.5">
      <c r="A801" s="140"/>
      <c r="B801" s="140"/>
      <c r="C801" s="140"/>
      <c r="D801" s="140"/>
      <c r="E801" s="140"/>
      <c r="F801" s="140"/>
      <c r="G801" s="140"/>
      <c r="H801" s="140"/>
      <c r="I801" s="140"/>
      <c r="J801" s="140"/>
      <c r="K801" s="140"/>
      <c r="L801" s="140"/>
      <c r="M801" s="140"/>
      <c r="N801" s="140"/>
      <c r="O801" s="140"/>
      <c r="P801" s="140"/>
      <c r="Q801" s="140"/>
      <c r="R801" s="140"/>
      <c r="S801" s="140"/>
      <c r="T801" s="140"/>
      <c r="U801" s="140"/>
      <c r="V801" s="140"/>
      <c r="W801" s="140"/>
      <c r="X801" s="140"/>
      <c r="Y801" s="140"/>
      <c r="Z801" s="140"/>
      <c r="AA801" s="140"/>
    </row>
    <row r="802" spans="1:27" ht="12.5">
      <c r="A802" s="140"/>
      <c r="B802" s="140"/>
      <c r="C802" s="140"/>
      <c r="D802" s="140"/>
      <c r="E802" s="140"/>
      <c r="F802" s="140"/>
      <c r="G802" s="140"/>
      <c r="H802" s="140"/>
      <c r="I802" s="140"/>
      <c r="J802" s="140"/>
      <c r="K802" s="140"/>
      <c r="L802" s="140"/>
      <c r="M802" s="140"/>
      <c r="N802" s="140"/>
      <c r="O802" s="140"/>
      <c r="P802" s="140"/>
      <c r="Q802" s="140"/>
      <c r="R802" s="140"/>
      <c r="S802" s="140"/>
      <c r="T802" s="140"/>
      <c r="U802" s="140"/>
      <c r="V802" s="140"/>
      <c r="W802" s="140"/>
      <c r="X802" s="140"/>
      <c r="Y802" s="140"/>
      <c r="Z802" s="140"/>
      <c r="AA802" s="140"/>
    </row>
    <row r="803" spans="1:27" ht="12.5">
      <c r="A803" s="140"/>
      <c r="B803" s="140"/>
      <c r="C803" s="140"/>
      <c r="D803" s="140"/>
      <c r="E803" s="140"/>
      <c r="F803" s="140"/>
      <c r="G803" s="140"/>
      <c r="H803" s="140"/>
      <c r="I803" s="140"/>
      <c r="J803" s="140"/>
      <c r="K803" s="140"/>
      <c r="L803" s="140"/>
      <c r="M803" s="140"/>
      <c r="N803" s="140"/>
      <c r="O803" s="140"/>
      <c r="P803" s="140"/>
      <c r="Q803" s="140"/>
      <c r="R803" s="140"/>
      <c r="S803" s="140"/>
      <c r="T803" s="140"/>
      <c r="U803" s="140"/>
      <c r="V803" s="140"/>
      <c r="W803" s="140"/>
      <c r="X803" s="140"/>
      <c r="Y803" s="140"/>
      <c r="Z803" s="140"/>
      <c r="AA803" s="140"/>
    </row>
    <row r="804" spans="1:27" ht="12.5">
      <c r="A804" s="140"/>
      <c r="B804" s="140"/>
      <c r="C804" s="140"/>
      <c r="D804" s="140"/>
      <c r="E804" s="140"/>
      <c r="F804" s="140"/>
      <c r="G804" s="140"/>
      <c r="H804" s="140"/>
      <c r="I804" s="140"/>
      <c r="J804" s="140"/>
      <c r="K804" s="140"/>
      <c r="L804" s="140"/>
      <c r="M804" s="140"/>
      <c r="N804" s="140"/>
      <c r="O804" s="140"/>
      <c r="P804" s="140"/>
      <c r="Q804" s="140"/>
      <c r="R804" s="140"/>
      <c r="S804" s="140"/>
      <c r="T804" s="140"/>
      <c r="U804" s="140"/>
      <c r="V804" s="140"/>
      <c r="W804" s="140"/>
      <c r="X804" s="140"/>
      <c r="Y804" s="140"/>
      <c r="Z804" s="140"/>
      <c r="AA804" s="140"/>
    </row>
    <row r="805" spans="1:27" ht="12.5">
      <c r="A805" s="140"/>
      <c r="B805" s="140"/>
      <c r="C805" s="140"/>
      <c r="D805" s="140"/>
      <c r="E805" s="140"/>
      <c r="F805" s="140"/>
      <c r="G805" s="140"/>
      <c r="H805" s="140"/>
      <c r="I805" s="140"/>
      <c r="J805" s="140"/>
      <c r="K805" s="140"/>
      <c r="L805" s="140"/>
      <c r="M805" s="140"/>
      <c r="N805" s="140"/>
      <c r="O805" s="140"/>
      <c r="P805" s="140"/>
      <c r="Q805" s="140"/>
      <c r="R805" s="140"/>
      <c r="S805" s="140"/>
      <c r="T805" s="140"/>
      <c r="U805" s="140"/>
      <c r="V805" s="140"/>
      <c r="W805" s="140"/>
      <c r="X805" s="140"/>
      <c r="Y805" s="140"/>
      <c r="Z805" s="140"/>
      <c r="AA805" s="140"/>
    </row>
    <row r="806" spans="1:27" ht="12.5">
      <c r="A806" s="140"/>
      <c r="B806" s="140"/>
      <c r="C806" s="140"/>
      <c r="D806" s="140"/>
      <c r="E806" s="140"/>
      <c r="F806" s="140"/>
      <c r="G806" s="140"/>
      <c r="H806" s="140"/>
      <c r="I806" s="140"/>
      <c r="J806" s="140"/>
      <c r="K806" s="140"/>
      <c r="L806" s="140"/>
      <c r="M806" s="140"/>
      <c r="N806" s="140"/>
      <c r="O806" s="140"/>
      <c r="P806" s="140"/>
      <c r="Q806" s="140"/>
      <c r="R806" s="140"/>
      <c r="S806" s="140"/>
      <c r="T806" s="140"/>
      <c r="U806" s="140"/>
      <c r="V806" s="140"/>
      <c r="W806" s="140"/>
      <c r="X806" s="140"/>
      <c r="Y806" s="140"/>
      <c r="Z806" s="140"/>
      <c r="AA806" s="140"/>
    </row>
    <row r="807" spans="1:27" ht="12.5">
      <c r="A807" s="140"/>
      <c r="B807" s="140"/>
      <c r="C807" s="140"/>
      <c r="D807" s="140"/>
      <c r="E807" s="140"/>
      <c r="F807" s="140"/>
      <c r="G807" s="140"/>
      <c r="H807" s="140"/>
      <c r="I807" s="140"/>
      <c r="J807" s="140"/>
      <c r="K807" s="140"/>
      <c r="L807" s="140"/>
      <c r="M807" s="140"/>
      <c r="N807" s="140"/>
      <c r="O807" s="140"/>
      <c r="P807" s="140"/>
      <c r="Q807" s="140"/>
      <c r="R807" s="140"/>
      <c r="S807" s="140"/>
      <c r="T807" s="140"/>
      <c r="U807" s="140"/>
      <c r="V807" s="140"/>
      <c r="W807" s="140"/>
      <c r="X807" s="140"/>
      <c r="Y807" s="140"/>
      <c r="Z807" s="140"/>
      <c r="AA807" s="140"/>
    </row>
    <row r="808" spans="1:27" ht="12.5">
      <c r="A808" s="140"/>
      <c r="B808" s="140"/>
      <c r="C808" s="140"/>
      <c r="D808" s="140"/>
      <c r="E808" s="140"/>
      <c r="F808" s="140"/>
      <c r="G808" s="140"/>
      <c r="H808" s="140"/>
      <c r="I808" s="140"/>
      <c r="J808" s="140"/>
      <c r="K808" s="140"/>
      <c r="L808" s="140"/>
      <c r="M808" s="140"/>
      <c r="N808" s="140"/>
      <c r="O808" s="140"/>
      <c r="P808" s="140"/>
      <c r="Q808" s="140"/>
      <c r="R808" s="140"/>
      <c r="S808" s="140"/>
      <c r="T808" s="140"/>
      <c r="U808" s="140"/>
      <c r="V808" s="140"/>
      <c r="W808" s="140"/>
      <c r="X808" s="140"/>
      <c r="Y808" s="140"/>
      <c r="Z808" s="140"/>
      <c r="AA808" s="140"/>
    </row>
    <row r="809" spans="1:27" ht="12.5">
      <c r="A809" s="140"/>
      <c r="B809" s="140"/>
      <c r="C809" s="140"/>
      <c r="D809" s="140"/>
      <c r="E809" s="140"/>
      <c r="F809" s="140"/>
      <c r="G809" s="140"/>
      <c r="H809" s="140"/>
      <c r="I809" s="140"/>
      <c r="J809" s="140"/>
      <c r="K809" s="140"/>
      <c r="L809" s="140"/>
      <c r="M809" s="140"/>
      <c r="N809" s="140"/>
      <c r="O809" s="140"/>
      <c r="P809" s="140"/>
      <c r="Q809" s="140"/>
      <c r="R809" s="140"/>
      <c r="S809" s="140"/>
      <c r="T809" s="140"/>
      <c r="U809" s="140"/>
      <c r="V809" s="140"/>
      <c r="W809" s="140"/>
      <c r="X809" s="140"/>
      <c r="Y809" s="140"/>
      <c r="Z809" s="140"/>
      <c r="AA809" s="140"/>
    </row>
    <row r="810" spans="1:27" ht="12.5">
      <c r="A810" s="140"/>
      <c r="B810" s="140"/>
      <c r="C810" s="140"/>
      <c r="D810" s="140"/>
      <c r="E810" s="140"/>
      <c r="F810" s="140"/>
      <c r="G810" s="140"/>
      <c r="H810" s="140"/>
      <c r="I810" s="140"/>
      <c r="J810" s="140"/>
      <c r="K810" s="140"/>
      <c r="L810" s="140"/>
      <c r="M810" s="140"/>
      <c r="N810" s="140"/>
      <c r="O810" s="140"/>
      <c r="P810" s="140"/>
      <c r="Q810" s="140"/>
      <c r="R810" s="140"/>
      <c r="S810" s="140"/>
      <c r="T810" s="140"/>
      <c r="U810" s="140"/>
      <c r="V810" s="140"/>
      <c r="W810" s="140"/>
      <c r="X810" s="140"/>
      <c r="Y810" s="140"/>
      <c r="Z810" s="140"/>
      <c r="AA810" s="140"/>
    </row>
    <row r="811" spans="1:27" ht="12.5">
      <c r="A811" s="140"/>
      <c r="B811" s="140"/>
      <c r="C811" s="140"/>
      <c r="D811" s="140"/>
      <c r="E811" s="140"/>
      <c r="F811" s="140"/>
      <c r="G811" s="140"/>
      <c r="H811" s="140"/>
      <c r="I811" s="140"/>
      <c r="J811" s="140"/>
      <c r="K811" s="140"/>
      <c r="L811" s="140"/>
      <c r="M811" s="140"/>
      <c r="N811" s="140"/>
      <c r="O811" s="140"/>
      <c r="P811" s="140"/>
      <c r="Q811" s="140"/>
      <c r="R811" s="140"/>
      <c r="S811" s="140"/>
      <c r="T811" s="140"/>
      <c r="U811" s="140"/>
      <c r="V811" s="140"/>
      <c r="W811" s="140"/>
      <c r="X811" s="140"/>
      <c r="Y811" s="140"/>
      <c r="Z811" s="140"/>
      <c r="AA811" s="140"/>
    </row>
    <row r="812" spans="1:27" ht="12.5">
      <c r="A812" s="140"/>
      <c r="B812" s="140"/>
      <c r="C812" s="140"/>
      <c r="D812" s="140"/>
      <c r="E812" s="140"/>
      <c r="F812" s="140"/>
      <c r="G812" s="140"/>
      <c r="H812" s="140"/>
      <c r="I812" s="140"/>
      <c r="J812" s="140"/>
      <c r="K812" s="140"/>
      <c r="L812" s="140"/>
      <c r="M812" s="140"/>
      <c r="N812" s="140"/>
      <c r="O812" s="140"/>
      <c r="P812" s="140"/>
      <c r="Q812" s="140"/>
      <c r="R812" s="140"/>
      <c r="S812" s="140"/>
      <c r="T812" s="140"/>
      <c r="U812" s="140"/>
      <c r="V812" s="140"/>
      <c r="W812" s="140"/>
      <c r="X812" s="140"/>
      <c r="Y812" s="140"/>
      <c r="Z812" s="140"/>
      <c r="AA812" s="140"/>
    </row>
    <row r="813" spans="1:27" ht="12.5">
      <c r="A813" s="140"/>
      <c r="B813" s="140"/>
      <c r="C813" s="140"/>
      <c r="D813" s="140"/>
      <c r="E813" s="140"/>
      <c r="F813" s="140"/>
      <c r="G813" s="140"/>
      <c r="H813" s="140"/>
      <c r="I813" s="140"/>
      <c r="J813" s="140"/>
      <c r="K813" s="140"/>
      <c r="L813" s="140"/>
      <c r="M813" s="140"/>
      <c r="N813" s="140"/>
      <c r="O813" s="140"/>
      <c r="P813" s="140"/>
      <c r="Q813" s="140"/>
      <c r="R813" s="140"/>
      <c r="S813" s="140"/>
      <c r="T813" s="140"/>
      <c r="U813" s="140"/>
      <c r="V813" s="140"/>
      <c r="W813" s="140"/>
      <c r="X813" s="140"/>
      <c r="Y813" s="140"/>
      <c r="Z813" s="140"/>
      <c r="AA813" s="140"/>
    </row>
    <row r="814" spans="1:27" ht="12.5">
      <c r="A814" s="140"/>
      <c r="B814" s="140"/>
      <c r="C814" s="140"/>
      <c r="D814" s="140"/>
      <c r="E814" s="140"/>
      <c r="F814" s="140"/>
      <c r="G814" s="140"/>
      <c r="H814" s="140"/>
      <c r="I814" s="140"/>
      <c r="J814" s="140"/>
      <c r="K814" s="140"/>
      <c r="L814" s="140"/>
      <c r="M814" s="140"/>
      <c r="N814" s="140"/>
      <c r="O814" s="140"/>
      <c r="P814" s="140"/>
      <c r="Q814" s="140"/>
      <c r="R814" s="140"/>
      <c r="S814" s="140"/>
      <c r="T814" s="140"/>
      <c r="U814" s="140"/>
      <c r="V814" s="140"/>
      <c r="W814" s="140"/>
      <c r="X814" s="140"/>
      <c r="Y814" s="140"/>
      <c r="Z814" s="140"/>
      <c r="AA814" s="140"/>
    </row>
    <row r="815" spans="1:27" ht="12.5">
      <c r="A815" s="140"/>
      <c r="B815" s="140"/>
      <c r="C815" s="140"/>
      <c r="D815" s="140"/>
      <c r="E815" s="140"/>
      <c r="F815" s="140"/>
      <c r="G815" s="140"/>
      <c r="H815" s="140"/>
      <c r="I815" s="140"/>
      <c r="J815" s="140"/>
      <c r="K815" s="140"/>
      <c r="L815" s="140"/>
      <c r="M815" s="140"/>
      <c r="N815" s="140"/>
      <c r="O815" s="140"/>
      <c r="P815" s="140"/>
      <c r="Q815" s="140"/>
      <c r="R815" s="140"/>
      <c r="S815" s="140"/>
      <c r="T815" s="140"/>
      <c r="U815" s="140"/>
      <c r="V815" s="140"/>
      <c r="W815" s="140"/>
      <c r="X815" s="140"/>
      <c r="Y815" s="140"/>
      <c r="Z815" s="140"/>
      <c r="AA815" s="140"/>
    </row>
    <row r="816" spans="1:27" ht="12.5">
      <c r="A816" s="140"/>
      <c r="B816" s="140"/>
      <c r="C816" s="140"/>
      <c r="D816" s="140"/>
      <c r="E816" s="140"/>
      <c r="F816" s="140"/>
      <c r="G816" s="140"/>
      <c r="H816" s="140"/>
      <c r="I816" s="140"/>
      <c r="J816" s="140"/>
      <c r="K816" s="140"/>
      <c r="L816" s="140"/>
      <c r="M816" s="140"/>
      <c r="N816" s="140"/>
      <c r="O816" s="140"/>
      <c r="P816" s="140"/>
      <c r="Q816" s="140"/>
      <c r="R816" s="140"/>
      <c r="S816" s="140"/>
      <c r="T816" s="140"/>
      <c r="U816" s="140"/>
      <c r="V816" s="140"/>
      <c r="W816" s="140"/>
      <c r="X816" s="140"/>
      <c r="Y816" s="140"/>
      <c r="Z816" s="140"/>
      <c r="AA816" s="140"/>
    </row>
    <row r="817" spans="1:27" ht="12.5">
      <c r="A817" s="140"/>
      <c r="B817" s="140"/>
      <c r="C817" s="140"/>
      <c r="D817" s="140"/>
      <c r="E817" s="140"/>
      <c r="F817" s="140"/>
      <c r="G817" s="140"/>
      <c r="H817" s="140"/>
      <c r="I817" s="140"/>
      <c r="J817" s="140"/>
      <c r="K817" s="140"/>
      <c r="L817" s="140"/>
      <c r="M817" s="140"/>
      <c r="N817" s="140"/>
      <c r="O817" s="140"/>
      <c r="P817" s="140"/>
      <c r="Q817" s="140"/>
      <c r="R817" s="140"/>
      <c r="S817" s="140"/>
      <c r="T817" s="140"/>
      <c r="U817" s="140"/>
      <c r="V817" s="140"/>
      <c r="W817" s="140"/>
      <c r="X817" s="140"/>
      <c r="Y817" s="140"/>
      <c r="Z817" s="140"/>
      <c r="AA817" s="140"/>
    </row>
    <row r="818" spans="1:27" ht="12.5">
      <c r="A818" s="140"/>
      <c r="B818" s="140"/>
      <c r="C818" s="140"/>
      <c r="D818" s="140"/>
      <c r="E818" s="140"/>
      <c r="F818" s="140"/>
      <c r="G818" s="140"/>
      <c r="H818" s="140"/>
      <c r="I818" s="140"/>
      <c r="J818" s="140"/>
      <c r="K818" s="140"/>
      <c r="L818" s="140"/>
      <c r="M818" s="140"/>
      <c r="N818" s="140"/>
      <c r="O818" s="140"/>
      <c r="P818" s="140"/>
      <c r="Q818" s="140"/>
      <c r="R818" s="140"/>
      <c r="S818" s="140"/>
      <c r="T818" s="140"/>
      <c r="U818" s="140"/>
      <c r="V818" s="140"/>
      <c r="W818" s="140"/>
      <c r="X818" s="140"/>
      <c r="Y818" s="140"/>
      <c r="Z818" s="140"/>
      <c r="AA818" s="140"/>
    </row>
    <row r="819" spans="1:27" ht="12.5">
      <c r="A819" s="140"/>
      <c r="B819" s="140"/>
      <c r="C819" s="140"/>
      <c r="D819" s="140"/>
      <c r="E819" s="140"/>
      <c r="F819" s="140"/>
      <c r="G819" s="140"/>
      <c r="H819" s="140"/>
      <c r="I819" s="140"/>
      <c r="J819" s="140"/>
      <c r="K819" s="140"/>
      <c r="L819" s="140"/>
      <c r="M819" s="140"/>
      <c r="N819" s="140"/>
      <c r="O819" s="140"/>
      <c r="P819" s="140"/>
      <c r="Q819" s="140"/>
      <c r="R819" s="140"/>
      <c r="S819" s="140"/>
      <c r="T819" s="140"/>
      <c r="U819" s="140"/>
      <c r="V819" s="140"/>
      <c r="W819" s="140"/>
      <c r="X819" s="140"/>
      <c r="Y819" s="140"/>
      <c r="Z819" s="140"/>
      <c r="AA819" s="140"/>
    </row>
    <row r="820" spans="1:27" ht="12.5">
      <c r="A820" s="140"/>
      <c r="B820" s="140"/>
      <c r="C820" s="140"/>
      <c r="D820" s="140"/>
      <c r="E820" s="140"/>
      <c r="F820" s="140"/>
      <c r="G820" s="140"/>
      <c r="H820" s="140"/>
      <c r="I820" s="140"/>
      <c r="J820" s="140"/>
      <c r="K820" s="140"/>
      <c r="L820" s="140"/>
      <c r="M820" s="140"/>
      <c r="N820" s="140"/>
      <c r="O820" s="140"/>
      <c r="P820" s="140"/>
      <c r="Q820" s="140"/>
      <c r="R820" s="140"/>
      <c r="S820" s="140"/>
      <c r="T820" s="140"/>
      <c r="U820" s="140"/>
      <c r="V820" s="140"/>
      <c r="W820" s="140"/>
      <c r="X820" s="140"/>
      <c r="Y820" s="140"/>
      <c r="Z820" s="140"/>
      <c r="AA820" s="140"/>
    </row>
    <row r="821" spans="1:27" ht="12.5">
      <c r="A821" s="140"/>
      <c r="B821" s="140"/>
      <c r="C821" s="140"/>
      <c r="D821" s="140"/>
      <c r="E821" s="140"/>
      <c r="F821" s="140"/>
      <c r="G821" s="140"/>
      <c r="H821" s="140"/>
      <c r="I821" s="140"/>
      <c r="J821" s="140"/>
      <c r="K821" s="140"/>
      <c r="L821" s="140"/>
      <c r="M821" s="140"/>
      <c r="N821" s="140"/>
      <c r="O821" s="140"/>
      <c r="P821" s="140"/>
      <c r="Q821" s="140"/>
      <c r="R821" s="140"/>
      <c r="S821" s="140"/>
      <c r="T821" s="140"/>
      <c r="U821" s="140"/>
      <c r="V821" s="140"/>
      <c r="W821" s="140"/>
      <c r="X821" s="140"/>
      <c r="Y821" s="140"/>
      <c r="Z821" s="140"/>
      <c r="AA821" s="140"/>
    </row>
    <row r="822" spans="1:27" ht="12.5">
      <c r="A822" s="140"/>
      <c r="B822" s="140"/>
      <c r="C822" s="140"/>
      <c r="D822" s="140"/>
      <c r="E822" s="140"/>
      <c r="F822" s="140"/>
      <c r="G822" s="140"/>
      <c r="H822" s="140"/>
      <c r="I822" s="140"/>
      <c r="J822" s="140"/>
      <c r="K822" s="140"/>
      <c r="L822" s="140"/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  <c r="Y822" s="140"/>
      <c r="Z822" s="140"/>
      <c r="AA822" s="140"/>
    </row>
    <row r="823" spans="1:27" ht="12.5">
      <c r="A823" s="140"/>
      <c r="B823" s="140"/>
      <c r="C823" s="140"/>
      <c r="D823" s="140"/>
      <c r="E823" s="140"/>
      <c r="F823" s="140"/>
      <c r="G823" s="140"/>
      <c r="H823" s="140"/>
      <c r="I823" s="140"/>
      <c r="J823" s="140"/>
      <c r="K823" s="140"/>
      <c r="L823" s="140"/>
      <c r="M823" s="140"/>
      <c r="N823" s="140"/>
      <c r="O823" s="140"/>
      <c r="P823" s="140"/>
      <c r="Q823" s="140"/>
      <c r="R823" s="140"/>
      <c r="S823" s="140"/>
      <c r="T823" s="140"/>
      <c r="U823" s="140"/>
      <c r="V823" s="140"/>
      <c r="W823" s="140"/>
      <c r="X823" s="140"/>
      <c r="Y823" s="140"/>
      <c r="Z823" s="140"/>
      <c r="AA823" s="140"/>
    </row>
    <row r="824" spans="1:27" ht="12.5">
      <c r="A824" s="140"/>
      <c r="B824" s="140"/>
      <c r="C824" s="140"/>
      <c r="D824" s="140"/>
      <c r="E824" s="140"/>
      <c r="F824" s="140"/>
      <c r="G824" s="140"/>
      <c r="H824" s="140"/>
      <c r="I824" s="140"/>
      <c r="J824" s="140"/>
      <c r="K824" s="140"/>
      <c r="L824" s="140"/>
      <c r="M824" s="140"/>
      <c r="N824" s="140"/>
      <c r="O824" s="140"/>
      <c r="P824" s="140"/>
      <c r="Q824" s="140"/>
      <c r="R824" s="140"/>
      <c r="S824" s="140"/>
      <c r="T824" s="140"/>
      <c r="U824" s="140"/>
      <c r="V824" s="140"/>
      <c r="W824" s="140"/>
      <c r="X824" s="140"/>
      <c r="Y824" s="140"/>
      <c r="Z824" s="140"/>
      <c r="AA824" s="140"/>
    </row>
    <row r="825" spans="1:27" ht="12.5">
      <c r="A825" s="140"/>
      <c r="B825" s="140"/>
      <c r="C825" s="140"/>
      <c r="D825" s="140"/>
      <c r="E825" s="140"/>
      <c r="F825" s="140"/>
      <c r="G825" s="140"/>
      <c r="H825" s="140"/>
      <c r="I825" s="140"/>
      <c r="J825" s="140"/>
      <c r="K825" s="140"/>
      <c r="L825" s="140"/>
      <c r="M825" s="140"/>
      <c r="N825" s="140"/>
      <c r="O825" s="140"/>
      <c r="P825" s="140"/>
      <c r="Q825" s="140"/>
      <c r="R825" s="140"/>
      <c r="S825" s="140"/>
      <c r="T825" s="140"/>
      <c r="U825" s="140"/>
      <c r="V825" s="140"/>
      <c r="W825" s="140"/>
      <c r="X825" s="140"/>
      <c r="Y825" s="140"/>
      <c r="Z825" s="140"/>
      <c r="AA825" s="140"/>
    </row>
    <row r="826" spans="1:27" ht="12.5">
      <c r="A826" s="140"/>
      <c r="B826" s="140"/>
      <c r="C826" s="140"/>
      <c r="D826" s="140"/>
      <c r="E826" s="140"/>
      <c r="F826" s="140"/>
      <c r="G826" s="140"/>
      <c r="H826" s="140"/>
      <c r="I826" s="140"/>
      <c r="J826" s="140"/>
      <c r="K826" s="140"/>
      <c r="L826" s="140"/>
      <c r="M826" s="140"/>
      <c r="N826" s="140"/>
      <c r="O826" s="140"/>
      <c r="P826" s="140"/>
      <c r="Q826" s="140"/>
      <c r="R826" s="140"/>
      <c r="S826" s="140"/>
      <c r="T826" s="140"/>
      <c r="U826" s="140"/>
      <c r="V826" s="140"/>
      <c r="W826" s="140"/>
      <c r="X826" s="140"/>
      <c r="Y826" s="140"/>
      <c r="Z826" s="140"/>
      <c r="AA826" s="140"/>
    </row>
    <row r="827" spans="1:27" ht="12.5">
      <c r="A827" s="140"/>
      <c r="B827" s="140"/>
      <c r="C827" s="140"/>
      <c r="D827" s="140"/>
      <c r="E827" s="140"/>
      <c r="F827" s="140"/>
      <c r="G827" s="140"/>
      <c r="H827" s="140"/>
      <c r="I827" s="140"/>
      <c r="J827" s="140"/>
      <c r="K827" s="140"/>
      <c r="L827" s="140"/>
      <c r="M827" s="140"/>
      <c r="N827" s="140"/>
      <c r="O827" s="140"/>
      <c r="P827" s="140"/>
      <c r="Q827" s="140"/>
      <c r="R827" s="140"/>
      <c r="S827" s="140"/>
      <c r="T827" s="140"/>
      <c r="U827" s="140"/>
      <c r="V827" s="140"/>
      <c r="W827" s="140"/>
      <c r="X827" s="140"/>
      <c r="Y827" s="140"/>
      <c r="Z827" s="140"/>
      <c r="AA827" s="140"/>
    </row>
    <row r="828" spans="1:27" ht="12.5">
      <c r="A828" s="140"/>
      <c r="B828" s="140"/>
      <c r="C828" s="140"/>
      <c r="D828" s="140"/>
      <c r="E828" s="140"/>
      <c r="F828" s="140"/>
      <c r="G828" s="140"/>
      <c r="H828" s="140"/>
      <c r="I828" s="140"/>
      <c r="J828" s="140"/>
      <c r="K828" s="140"/>
      <c r="L828" s="140"/>
      <c r="M828" s="140"/>
      <c r="N828" s="140"/>
      <c r="O828" s="140"/>
      <c r="P828" s="140"/>
      <c r="Q828" s="140"/>
      <c r="R828" s="140"/>
      <c r="S828" s="140"/>
      <c r="T828" s="140"/>
      <c r="U828" s="140"/>
      <c r="V828" s="140"/>
      <c r="W828" s="140"/>
      <c r="X828" s="140"/>
      <c r="Y828" s="140"/>
      <c r="Z828" s="140"/>
      <c r="AA828" s="140"/>
    </row>
    <row r="829" spans="1:27" ht="12.5">
      <c r="A829" s="140"/>
      <c r="B829" s="140"/>
      <c r="C829" s="140"/>
      <c r="D829" s="140"/>
      <c r="E829" s="140"/>
      <c r="F829" s="140"/>
      <c r="G829" s="140"/>
      <c r="H829" s="140"/>
      <c r="I829" s="140"/>
      <c r="J829" s="140"/>
      <c r="K829" s="140"/>
      <c r="L829" s="140"/>
      <c r="M829" s="140"/>
      <c r="N829" s="140"/>
      <c r="O829" s="140"/>
      <c r="P829" s="140"/>
      <c r="Q829" s="140"/>
      <c r="R829" s="140"/>
      <c r="S829" s="140"/>
      <c r="T829" s="140"/>
      <c r="U829" s="140"/>
      <c r="V829" s="140"/>
      <c r="W829" s="140"/>
      <c r="X829" s="140"/>
      <c r="Y829" s="140"/>
      <c r="Z829" s="140"/>
      <c r="AA829" s="140"/>
    </row>
    <row r="830" spans="1:27" ht="12.5">
      <c r="A830" s="140"/>
      <c r="B830" s="140"/>
      <c r="C830" s="140"/>
      <c r="D830" s="140"/>
      <c r="E830" s="140"/>
      <c r="F830" s="140"/>
      <c r="G830" s="140"/>
      <c r="H830" s="140"/>
      <c r="I830" s="140"/>
      <c r="J830" s="140"/>
      <c r="K830" s="140"/>
      <c r="L830" s="140"/>
      <c r="M830" s="140"/>
      <c r="N830" s="140"/>
      <c r="O830" s="140"/>
      <c r="P830" s="140"/>
      <c r="Q830" s="140"/>
      <c r="R830" s="140"/>
      <c r="S830" s="140"/>
      <c r="T830" s="140"/>
      <c r="U830" s="140"/>
      <c r="V830" s="140"/>
      <c r="W830" s="140"/>
      <c r="X830" s="140"/>
      <c r="Y830" s="140"/>
      <c r="Z830" s="140"/>
      <c r="AA830" s="140"/>
    </row>
    <row r="831" spans="1:27" ht="12.5">
      <c r="A831" s="140"/>
      <c r="B831" s="140"/>
      <c r="C831" s="140"/>
      <c r="D831" s="140"/>
      <c r="E831" s="140"/>
      <c r="F831" s="140"/>
      <c r="G831" s="140"/>
      <c r="H831" s="140"/>
      <c r="I831" s="140"/>
      <c r="J831" s="140"/>
      <c r="K831" s="140"/>
      <c r="L831" s="140"/>
      <c r="M831" s="140"/>
      <c r="N831" s="140"/>
      <c r="O831" s="140"/>
      <c r="P831" s="140"/>
      <c r="Q831" s="140"/>
      <c r="R831" s="140"/>
      <c r="S831" s="140"/>
      <c r="T831" s="140"/>
      <c r="U831" s="140"/>
      <c r="V831" s="140"/>
      <c r="W831" s="140"/>
      <c r="X831" s="140"/>
      <c r="Y831" s="140"/>
      <c r="Z831" s="140"/>
      <c r="AA831" s="140"/>
    </row>
    <row r="832" spans="1:27" ht="12.5">
      <c r="A832" s="140"/>
      <c r="B832" s="140"/>
      <c r="C832" s="140"/>
      <c r="D832" s="140"/>
      <c r="E832" s="140"/>
      <c r="F832" s="140"/>
      <c r="G832" s="140"/>
      <c r="H832" s="140"/>
      <c r="I832" s="140"/>
      <c r="J832" s="140"/>
      <c r="K832" s="140"/>
      <c r="L832" s="140"/>
      <c r="M832" s="140"/>
      <c r="N832" s="140"/>
      <c r="O832" s="140"/>
      <c r="P832" s="140"/>
      <c r="Q832" s="140"/>
      <c r="R832" s="140"/>
      <c r="S832" s="140"/>
      <c r="T832" s="140"/>
      <c r="U832" s="140"/>
      <c r="V832" s="140"/>
      <c r="W832" s="140"/>
      <c r="X832" s="140"/>
      <c r="Y832" s="140"/>
      <c r="Z832" s="140"/>
      <c r="AA832" s="140"/>
    </row>
    <row r="833" spans="1:27" ht="12.5">
      <c r="A833" s="140"/>
      <c r="B833" s="140"/>
      <c r="C833" s="140"/>
      <c r="D833" s="140"/>
      <c r="E833" s="140"/>
      <c r="F833" s="140"/>
      <c r="G833" s="140"/>
      <c r="H833" s="140"/>
      <c r="I833" s="140"/>
      <c r="J833" s="140"/>
      <c r="K833" s="140"/>
      <c r="L833" s="140"/>
      <c r="M833" s="140"/>
      <c r="N833" s="140"/>
      <c r="O833" s="140"/>
      <c r="P833" s="140"/>
      <c r="Q833" s="140"/>
      <c r="R833" s="140"/>
      <c r="S833" s="140"/>
      <c r="T833" s="140"/>
      <c r="U833" s="140"/>
      <c r="V833" s="140"/>
      <c r="W833" s="140"/>
      <c r="X833" s="140"/>
      <c r="Y833" s="140"/>
      <c r="Z833" s="140"/>
      <c r="AA833" s="140"/>
    </row>
    <row r="834" spans="1:27" ht="12.5">
      <c r="A834" s="140"/>
      <c r="B834" s="140"/>
      <c r="C834" s="140"/>
      <c r="D834" s="140"/>
      <c r="E834" s="140"/>
      <c r="F834" s="140"/>
      <c r="G834" s="140"/>
      <c r="H834" s="140"/>
      <c r="I834" s="140"/>
      <c r="J834" s="140"/>
      <c r="K834" s="140"/>
      <c r="L834" s="140"/>
      <c r="M834" s="140"/>
      <c r="N834" s="140"/>
      <c r="O834" s="140"/>
      <c r="P834" s="140"/>
      <c r="Q834" s="140"/>
      <c r="R834" s="140"/>
      <c r="S834" s="140"/>
      <c r="T834" s="140"/>
      <c r="U834" s="140"/>
      <c r="V834" s="140"/>
      <c r="W834" s="140"/>
      <c r="X834" s="140"/>
      <c r="Y834" s="140"/>
      <c r="Z834" s="140"/>
      <c r="AA834" s="140"/>
    </row>
    <row r="835" spans="1:27" ht="12.5">
      <c r="A835" s="140"/>
      <c r="B835" s="140"/>
      <c r="C835" s="140"/>
      <c r="D835" s="140"/>
      <c r="E835" s="140"/>
      <c r="F835" s="140"/>
      <c r="G835" s="140"/>
      <c r="H835" s="140"/>
      <c r="I835" s="140"/>
      <c r="J835" s="140"/>
      <c r="K835" s="140"/>
      <c r="L835" s="140"/>
      <c r="M835" s="140"/>
      <c r="N835" s="140"/>
      <c r="O835" s="140"/>
      <c r="P835" s="140"/>
      <c r="Q835" s="140"/>
      <c r="R835" s="140"/>
      <c r="S835" s="140"/>
      <c r="T835" s="140"/>
      <c r="U835" s="140"/>
      <c r="V835" s="140"/>
      <c r="W835" s="140"/>
      <c r="X835" s="140"/>
      <c r="Y835" s="140"/>
      <c r="Z835" s="140"/>
      <c r="AA835" s="140"/>
    </row>
    <row r="836" spans="1:27" ht="12.5">
      <c r="A836" s="140"/>
      <c r="B836" s="140"/>
      <c r="C836" s="140"/>
      <c r="D836" s="140"/>
      <c r="E836" s="140"/>
      <c r="F836" s="140"/>
      <c r="G836" s="140"/>
      <c r="H836" s="140"/>
      <c r="I836" s="140"/>
      <c r="J836" s="140"/>
      <c r="K836" s="140"/>
      <c r="L836" s="140"/>
      <c r="M836" s="140"/>
      <c r="N836" s="140"/>
      <c r="O836" s="140"/>
      <c r="P836" s="140"/>
      <c r="Q836" s="140"/>
      <c r="R836" s="140"/>
      <c r="S836" s="140"/>
      <c r="T836" s="140"/>
      <c r="U836" s="140"/>
      <c r="V836" s="140"/>
      <c r="W836" s="140"/>
      <c r="X836" s="140"/>
      <c r="Y836" s="140"/>
      <c r="Z836" s="140"/>
      <c r="AA836" s="140"/>
    </row>
    <row r="837" spans="1:27" ht="12.5">
      <c r="A837" s="140"/>
      <c r="B837" s="140"/>
      <c r="C837" s="140"/>
      <c r="D837" s="140"/>
      <c r="E837" s="140"/>
      <c r="F837" s="140"/>
      <c r="G837" s="140"/>
      <c r="H837" s="140"/>
      <c r="I837" s="140"/>
      <c r="J837" s="140"/>
      <c r="K837" s="140"/>
      <c r="L837" s="140"/>
      <c r="M837" s="140"/>
      <c r="N837" s="140"/>
      <c r="O837" s="140"/>
      <c r="P837" s="140"/>
      <c r="Q837" s="140"/>
      <c r="R837" s="140"/>
      <c r="S837" s="140"/>
      <c r="T837" s="140"/>
      <c r="U837" s="140"/>
      <c r="V837" s="140"/>
      <c r="W837" s="140"/>
      <c r="X837" s="140"/>
      <c r="Y837" s="140"/>
      <c r="Z837" s="140"/>
      <c r="AA837" s="140"/>
    </row>
    <row r="838" spans="1:27" ht="12.5">
      <c r="A838" s="140"/>
      <c r="B838" s="140"/>
      <c r="C838" s="140"/>
      <c r="D838" s="140"/>
      <c r="E838" s="140"/>
      <c r="F838" s="140"/>
      <c r="G838" s="140"/>
      <c r="H838" s="140"/>
      <c r="I838" s="140"/>
      <c r="J838" s="140"/>
      <c r="K838" s="140"/>
      <c r="L838" s="140"/>
      <c r="M838" s="140"/>
      <c r="N838" s="140"/>
      <c r="O838" s="140"/>
      <c r="P838" s="140"/>
      <c r="Q838" s="140"/>
      <c r="R838" s="140"/>
      <c r="S838" s="140"/>
      <c r="T838" s="140"/>
      <c r="U838" s="140"/>
      <c r="V838" s="140"/>
      <c r="W838" s="140"/>
      <c r="X838" s="140"/>
      <c r="Y838" s="140"/>
      <c r="Z838" s="140"/>
      <c r="AA838" s="140"/>
    </row>
    <row r="839" spans="1:27" ht="12.5">
      <c r="A839" s="140"/>
      <c r="B839" s="140"/>
      <c r="C839" s="140"/>
      <c r="D839" s="140"/>
      <c r="E839" s="140"/>
      <c r="F839" s="140"/>
      <c r="G839" s="140"/>
      <c r="H839" s="140"/>
      <c r="I839" s="140"/>
      <c r="J839" s="140"/>
      <c r="K839" s="140"/>
      <c r="L839" s="140"/>
      <c r="M839" s="140"/>
      <c r="N839" s="140"/>
      <c r="O839" s="140"/>
      <c r="P839" s="140"/>
      <c r="Q839" s="140"/>
      <c r="R839" s="140"/>
      <c r="S839" s="140"/>
      <c r="T839" s="140"/>
      <c r="U839" s="140"/>
      <c r="V839" s="140"/>
      <c r="W839" s="140"/>
      <c r="X839" s="140"/>
      <c r="Y839" s="140"/>
      <c r="Z839" s="140"/>
      <c r="AA839" s="140"/>
    </row>
    <row r="840" spans="1:27" ht="12.5">
      <c r="A840" s="140"/>
      <c r="B840" s="140"/>
      <c r="C840" s="140"/>
      <c r="D840" s="140"/>
      <c r="E840" s="140"/>
      <c r="F840" s="140"/>
      <c r="G840" s="140"/>
      <c r="H840" s="140"/>
      <c r="I840" s="140"/>
      <c r="J840" s="140"/>
      <c r="K840" s="140"/>
      <c r="L840" s="140"/>
      <c r="M840" s="140"/>
      <c r="N840" s="140"/>
      <c r="O840" s="140"/>
      <c r="P840" s="140"/>
      <c r="Q840" s="140"/>
      <c r="R840" s="140"/>
      <c r="S840" s="140"/>
      <c r="T840" s="140"/>
      <c r="U840" s="140"/>
      <c r="V840" s="140"/>
      <c r="W840" s="140"/>
      <c r="X840" s="140"/>
      <c r="Y840" s="140"/>
      <c r="Z840" s="140"/>
      <c r="AA840" s="140"/>
    </row>
    <row r="841" spans="1:27" ht="12.5">
      <c r="A841" s="140"/>
      <c r="B841" s="140"/>
      <c r="C841" s="140"/>
      <c r="D841" s="140"/>
      <c r="E841" s="140"/>
      <c r="F841" s="140"/>
      <c r="G841" s="140"/>
      <c r="H841" s="140"/>
      <c r="I841" s="140"/>
      <c r="J841" s="140"/>
      <c r="K841" s="140"/>
      <c r="L841" s="140"/>
      <c r="M841" s="140"/>
      <c r="N841" s="140"/>
      <c r="O841" s="140"/>
      <c r="P841" s="140"/>
      <c r="Q841" s="140"/>
      <c r="R841" s="140"/>
      <c r="S841" s="140"/>
      <c r="T841" s="140"/>
      <c r="U841" s="140"/>
      <c r="V841" s="140"/>
      <c r="W841" s="140"/>
      <c r="X841" s="140"/>
      <c r="Y841" s="140"/>
      <c r="Z841" s="140"/>
      <c r="AA841" s="140"/>
    </row>
    <row r="842" spans="1:27" ht="12.5">
      <c r="A842" s="140"/>
      <c r="B842" s="140"/>
      <c r="C842" s="140"/>
      <c r="D842" s="140"/>
      <c r="E842" s="140"/>
      <c r="F842" s="140"/>
      <c r="G842" s="140"/>
      <c r="H842" s="140"/>
      <c r="I842" s="140"/>
      <c r="J842" s="140"/>
      <c r="K842" s="140"/>
      <c r="L842" s="140"/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  <c r="Y842" s="140"/>
      <c r="Z842" s="140"/>
      <c r="AA842" s="140"/>
    </row>
    <row r="843" spans="1:27" ht="12.5">
      <c r="A843" s="140"/>
      <c r="B843" s="140"/>
      <c r="C843" s="140"/>
      <c r="D843" s="140"/>
      <c r="E843" s="140"/>
      <c r="F843" s="140"/>
      <c r="G843" s="140"/>
      <c r="H843" s="140"/>
      <c r="I843" s="140"/>
      <c r="J843" s="140"/>
      <c r="K843" s="140"/>
      <c r="L843" s="140"/>
      <c r="M843" s="140"/>
      <c r="N843" s="140"/>
      <c r="O843" s="140"/>
      <c r="P843" s="140"/>
      <c r="Q843" s="140"/>
      <c r="R843" s="140"/>
      <c r="S843" s="140"/>
      <c r="T843" s="140"/>
      <c r="U843" s="140"/>
      <c r="V843" s="140"/>
      <c r="W843" s="140"/>
      <c r="X843" s="140"/>
      <c r="Y843" s="140"/>
      <c r="Z843" s="140"/>
      <c r="AA843" s="140"/>
    </row>
    <row r="844" spans="1:27" ht="12.5">
      <c r="A844" s="140"/>
      <c r="B844" s="140"/>
      <c r="C844" s="140"/>
      <c r="D844" s="140"/>
      <c r="E844" s="140"/>
      <c r="F844" s="140"/>
      <c r="G844" s="140"/>
      <c r="H844" s="140"/>
      <c r="I844" s="140"/>
      <c r="J844" s="140"/>
      <c r="K844" s="140"/>
      <c r="L844" s="140"/>
      <c r="M844" s="140"/>
      <c r="N844" s="140"/>
      <c r="O844" s="140"/>
      <c r="P844" s="140"/>
      <c r="Q844" s="140"/>
      <c r="R844" s="140"/>
      <c r="S844" s="140"/>
      <c r="T844" s="140"/>
      <c r="U844" s="140"/>
      <c r="V844" s="140"/>
      <c r="W844" s="140"/>
      <c r="X844" s="140"/>
      <c r="Y844" s="140"/>
      <c r="Z844" s="140"/>
      <c r="AA844" s="140"/>
    </row>
    <row r="845" spans="1:27" ht="12.5">
      <c r="A845" s="140"/>
      <c r="B845" s="140"/>
      <c r="C845" s="140"/>
      <c r="D845" s="140"/>
      <c r="E845" s="140"/>
      <c r="F845" s="140"/>
      <c r="G845" s="140"/>
      <c r="H845" s="140"/>
      <c r="I845" s="140"/>
      <c r="J845" s="140"/>
      <c r="K845" s="140"/>
      <c r="L845" s="140"/>
      <c r="M845" s="140"/>
      <c r="N845" s="140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  <c r="Y845" s="140"/>
      <c r="Z845" s="140"/>
      <c r="AA845" s="140"/>
    </row>
    <row r="846" spans="1:27" ht="12.5">
      <c r="A846" s="140"/>
      <c r="B846" s="140"/>
      <c r="C846" s="140"/>
      <c r="D846" s="140"/>
      <c r="E846" s="140"/>
      <c r="F846" s="140"/>
      <c r="G846" s="140"/>
      <c r="H846" s="140"/>
      <c r="I846" s="140"/>
      <c r="J846" s="140"/>
      <c r="K846" s="140"/>
      <c r="L846" s="140"/>
      <c r="M846" s="140"/>
      <c r="N846" s="140"/>
      <c r="O846" s="140"/>
      <c r="P846" s="140"/>
      <c r="Q846" s="140"/>
      <c r="R846" s="140"/>
      <c r="S846" s="140"/>
      <c r="T846" s="140"/>
      <c r="U846" s="140"/>
      <c r="V846" s="140"/>
      <c r="W846" s="140"/>
      <c r="X846" s="140"/>
      <c r="Y846" s="140"/>
      <c r="Z846" s="140"/>
      <c r="AA846" s="140"/>
    </row>
    <row r="847" spans="1:27" ht="12.5">
      <c r="A847" s="140"/>
      <c r="B847" s="140"/>
      <c r="C847" s="140"/>
      <c r="D847" s="140"/>
      <c r="E847" s="140"/>
      <c r="F847" s="140"/>
      <c r="G847" s="140"/>
      <c r="H847" s="140"/>
      <c r="I847" s="140"/>
      <c r="J847" s="140"/>
      <c r="K847" s="140"/>
      <c r="L847" s="140"/>
      <c r="M847" s="140"/>
      <c r="N847" s="140"/>
      <c r="O847" s="140"/>
      <c r="P847" s="140"/>
      <c r="Q847" s="140"/>
      <c r="R847" s="140"/>
      <c r="S847" s="140"/>
      <c r="T847" s="140"/>
      <c r="U847" s="140"/>
      <c r="V847" s="140"/>
      <c r="W847" s="140"/>
      <c r="X847" s="140"/>
      <c r="Y847" s="140"/>
      <c r="Z847" s="140"/>
      <c r="AA847" s="140"/>
    </row>
    <row r="848" spans="1:27" ht="12.5">
      <c r="A848" s="140"/>
      <c r="B848" s="140"/>
      <c r="C848" s="140"/>
      <c r="D848" s="140"/>
      <c r="E848" s="140"/>
      <c r="F848" s="140"/>
      <c r="G848" s="140"/>
      <c r="H848" s="140"/>
      <c r="I848" s="140"/>
      <c r="J848" s="140"/>
      <c r="K848" s="140"/>
      <c r="L848" s="140"/>
      <c r="M848" s="140"/>
      <c r="N848" s="140"/>
      <c r="O848" s="140"/>
      <c r="P848" s="140"/>
      <c r="Q848" s="140"/>
      <c r="R848" s="140"/>
      <c r="S848" s="140"/>
      <c r="T848" s="140"/>
      <c r="U848" s="140"/>
      <c r="V848" s="140"/>
      <c r="W848" s="140"/>
      <c r="X848" s="140"/>
      <c r="Y848" s="140"/>
      <c r="Z848" s="140"/>
      <c r="AA848" s="140"/>
    </row>
    <row r="849" spans="1:27" ht="12.5">
      <c r="A849" s="140"/>
      <c r="B849" s="140"/>
      <c r="C849" s="140"/>
      <c r="D849" s="140"/>
      <c r="E849" s="140"/>
      <c r="F849" s="140"/>
      <c r="G849" s="140"/>
      <c r="H849" s="140"/>
      <c r="I849" s="140"/>
      <c r="J849" s="140"/>
      <c r="K849" s="140"/>
      <c r="L849" s="140"/>
      <c r="M849" s="140"/>
      <c r="N849" s="140"/>
      <c r="O849" s="140"/>
      <c r="P849" s="140"/>
      <c r="Q849" s="140"/>
      <c r="R849" s="140"/>
      <c r="S849" s="140"/>
      <c r="T849" s="140"/>
      <c r="U849" s="140"/>
      <c r="V849" s="140"/>
      <c r="W849" s="140"/>
      <c r="X849" s="140"/>
      <c r="Y849" s="140"/>
      <c r="Z849" s="140"/>
      <c r="AA849" s="140"/>
    </row>
    <row r="850" spans="1:27" ht="12.5">
      <c r="A850" s="140"/>
      <c r="B850" s="140"/>
      <c r="C850" s="140"/>
      <c r="D850" s="140"/>
      <c r="E850" s="140"/>
      <c r="F850" s="140"/>
      <c r="G850" s="140"/>
      <c r="H850" s="140"/>
      <c r="I850" s="140"/>
      <c r="J850" s="140"/>
      <c r="K850" s="140"/>
      <c r="L850" s="140"/>
      <c r="M850" s="140"/>
      <c r="N850" s="140"/>
      <c r="O850" s="140"/>
      <c r="P850" s="140"/>
      <c r="Q850" s="140"/>
      <c r="R850" s="140"/>
      <c r="S850" s="140"/>
      <c r="T850" s="140"/>
      <c r="U850" s="140"/>
      <c r="V850" s="140"/>
      <c r="W850" s="140"/>
      <c r="X850" s="140"/>
      <c r="Y850" s="140"/>
      <c r="Z850" s="140"/>
      <c r="AA850" s="140"/>
    </row>
    <row r="851" spans="1:27" ht="12.5">
      <c r="A851" s="140"/>
      <c r="B851" s="140"/>
      <c r="C851" s="140"/>
      <c r="D851" s="140"/>
      <c r="E851" s="140"/>
      <c r="F851" s="140"/>
      <c r="G851" s="140"/>
      <c r="H851" s="140"/>
      <c r="I851" s="140"/>
      <c r="J851" s="140"/>
      <c r="K851" s="140"/>
      <c r="L851" s="140"/>
      <c r="M851" s="140"/>
      <c r="N851" s="140"/>
      <c r="O851" s="140"/>
      <c r="P851" s="140"/>
      <c r="Q851" s="140"/>
      <c r="R851" s="140"/>
      <c r="S851" s="140"/>
      <c r="T851" s="140"/>
      <c r="U851" s="140"/>
      <c r="V851" s="140"/>
      <c r="W851" s="140"/>
      <c r="X851" s="140"/>
      <c r="Y851" s="140"/>
      <c r="Z851" s="140"/>
      <c r="AA851" s="140"/>
    </row>
    <row r="852" spans="1:27" ht="12.5">
      <c r="A852" s="140"/>
      <c r="B852" s="140"/>
      <c r="C852" s="140"/>
      <c r="D852" s="140"/>
      <c r="E852" s="140"/>
      <c r="F852" s="140"/>
      <c r="G852" s="140"/>
      <c r="H852" s="140"/>
      <c r="I852" s="140"/>
      <c r="J852" s="140"/>
      <c r="K852" s="140"/>
      <c r="L852" s="140"/>
      <c r="M852" s="140"/>
      <c r="N852" s="140"/>
      <c r="O852" s="140"/>
      <c r="P852" s="140"/>
      <c r="Q852" s="140"/>
      <c r="R852" s="140"/>
      <c r="S852" s="140"/>
      <c r="T852" s="140"/>
      <c r="U852" s="140"/>
      <c r="V852" s="140"/>
      <c r="W852" s="140"/>
      <c r="X852" s="140"/>
      <c r="Y852" s="140"/>
      <c r="Z852" s="140"/>
      <c r="AA852" s="140"/>
    </row>
    <row r="853" spans="1:27" ht="12.5">
      <c r="A853" s="140"/>
      <c r="B853" s="140"/>
      <c r="C853" s="140"/>
      <c r="D853" s="140"/>
      <c r="E853" s="140"/>
      <c r="F853" s="140"/>
      <c r="G853" s="140"/>
      <c r="H853" s="140"/>
      <c r="I853" s="140"/>
      <c r="J853" s="140"/>
      <c r="K853" s="140"/>
      <c r="L853" s="140"/>
      <c r="M853" s="140"/>
      <c r="N853" s="140"/>
      <c r="O853" s="140"/>
      <c r="P853" s="140"/>
      <c r="Q853" s="140"/>
      <c r="R853" s="140"/>
      <c r="S853" s="140"/>
      <c r="T853" s="140"/>
      <c r="U853" s="140"/>
      <c r="V853" s="140"/>
      <c r="W853" s="140"/>
      <c r="X853" s="140"/>
      <c r="Y853" s="140"/>
      <c r="Z853" s="140"/>
      <c r="AA853" s="140"/>
    </row>
    <row r="854" spans="1:27" ht="12.5">
      <c r="A854" s="140"/>
      <c r="B854" s="140"/>
      <c r="C854" s="140"/>
      <c r="D854" s="140"/>
      <c r="E854" s="140"/>
      <c r="F854" s="140"/>
      <c r="G854" s="140"/>
      <c r="H854" s="140"/>
      <c r="I854" s="140"/>
      <c r="J854" s="140"/>
      <c r="K854" s="140"/>
      <c r="L854" s="140"/>
      <c r="M854" s="140"/>
      <c r="N854" s="140"/>
      <c r="O854" s="140"/>
      <c r="P854" s="140"/>
      <c r="Q854" s="140"/>
      <c r="R854" s="140"/>
      <c r="S854" s="140"/>
      <c r="T854" s="140"/>
      <c r="U854" s="140"/>
      <c r="V854" s="140"/>
      <c r="W854" s="140"/>
      <c r="X854" s="140"/>
      <c r="Y854" s="140"/>
      <c r="Z854" s="140"/>
      <c r="AA854" s="140"/>
    </row>
    <row r="855" spans="1:27" ht="12.5">
      <c r="A855" s="140"/>
      <c r="B855" s="140"/>
      <c r="C855" s="140"/>
      <c r="D855" s="140"/>
      <c r="E855" s="140"/>
      <c r="F855" s="140"/>
      <c r="G855" s="140"/>
      <c r="H855" s="140"/>
      <c r="I855" s="140"/>
      <c r="J855" s="140"/>
      <c r="K855" s="140"/>
      <c r="L855" s="140"/>
      <c r="M855" s="140"/>
      <c r="N855" s="140"/>
      <c r="O855" s="140"/>
      <c r="P855" s="140"/>
      <c r="Q855" s="140"/>
      <c r="R855" s="140"/>
      <c r="S855" s="140"/>
      <c r="T855" s="140"/>
      <c r="U855" s="140"/>
      <c r="V855" s="140"/>
      <c r="W855" s="140"/>
      <c r="X855" s="140"/>
      <c r="Y855" s="140"/>
      <c r="Z855" s="140"/>
      <c r="AA855" s="140"/>
    </row>
    <row r="856" spans="1:27" ht="12.5">
      <c r="A856" s="140"/>
      <c r="B856" s="140"/>
      <c r="C856" s="140"/>
      <c r="D856" s="140"/>
      <c r="E856" s="140"/>
      <c r="F856" s="140"/>
      <c r="G856" s="140"/>
      <c r="H856" s="140"/>
      <c r="I856" s="140"/>
      <c r="J856" s="140"/>
      <c r="K856" s="140"/>
      <c r="L856" s="140"/>
      <c r="M856" s="140"/>
      <c r="N856" s="140"/>
      <c r="O856" s="140"/>
      <c r="P856" s="140"/>
      <c r="Q856" s="140"/>
      <c r="R856" s="140"/>
      <c r="S856" s="140"/>
      <c r="T856" s="140"/>
      <c r="U856" s="140"/>
      <c r="V856" s="140"/>
      <c r="W856" s="140"/>
      <c r="X856" s="140"/>
      <c r="Y856" s="140"/>
      <c r="Z856" s="140"/>
      <c r="AA856" s="140"/>
    </row>
    <row r="857" spans="1:27" ht="12.5">
      <c r="A857" s="140"/>
      <c r="B857" s="140"/>
      <c r="C857" s="140"/>
      <c r="D857" s="140"/>
      <c r="E857" s="140"/>
      <c r="F857" s="140"/>
      <c r="G857" s="140"/>
      <c r="H857" s="140"/>
      <c r="I857" s="140"/>
      <c r="J857" s="140"/>
      <c r="K857" s="140"/>
      <c r="L857" s="140"/>
      <c r="M857" s="140"/>
      <c r="N857" s="140"/>
      <c r="O857" s="140"/>
      <c r="P857" s="140"/>
      <c r="Q857" s="140"/>
      <c r="R857" s="140"/>
      <c r="S857" s="140"/>
      <c r="T857" s="140"/>
      <c r="U857" s="140"/>
      <c r="V857" s="140"/>
      <c r="W857" s="140"/>
      <c r="X857" s="140"/>
      <c r="Y857" s="140"/>
      <c r="Z857" s="140"/>
      <c r="AA857" s="140"/>
    </row>
    <row r="858" spans="1:27" ht="12.5">
      <c r="A858" s="140"/>
      <c r="B858" s="140"/>
      <c r="C858" s="140"/>
      <c r="D858" s="140"/>
      <c r="E858" s="140"/>
      <c r="F858" s="140"/>
      <c r="G858" s="140"/>
      <c r="H858" s="140"/>
      <c r="I858" s="140"/>
      <c r="J858" s="140"/>
      <c r="K858" s="140"/>
      <c r="L858" s="140"/>
      <c r="M858" s="140"/>
      <c r="N858" s="140"/>
      <c r="O858" s="140"/>
      <c r="P858" s="140"/>
      <c r="Q858" s="140"/>
      <c r="R858" s="140"/>
      <c r="S858" s="140"/>
      <c r="T858" s="140"/>
      <c r="U858" s="140"/>
      <c r="V858" s="140"/>
      <c r="W858" s="140"/>
      <c r="X858" s="140"/>
      <c r="Y858" s="140"/>
      <c r="Z858" s="140"/>
      <c r="AA858" s="140"/>
    </row>
    <row r="859" spans="1:27" ht="12.5">
      <c r="A859" s="140"/>
      <c r="B859" s="140"/>
      <c r="C859" s="140"/>
      <c r="D859" s="140"/>
      <c r="E859" s="140"/>
      <c r="F859" s="140"/>
      <c r="G859" s="140"/>
      <c r="H859" s="140"/>
      <c r="I859" s="140"/>
      <c r="J859" s="140"/>
      <c r="K859" s="140"/>
      <c r="L859" s="140"/>
      <c r="M859" s="140"/>
      <c r="N859" s="140"/>
      <c r="O859" s="140"/>
      <c r="P859" s="140"/>
      <c r="Q859" s="140"/>
      <c r="R859" s="140"/>
      <c r="S859" s="140"/>
      <c r="T859" s="140"/>
      <c r="U859" s="140"/>
      <c r="V859" s="140"/>
      <c r="W859" s="140"/>
      <c r="X859" s="140"/>
      <c r="Y859" s="140"/>
      <c r="Z859" s="140"/>
      <c r="AA859" s="140"/>
    </row>
    <row r="860" spans="1:27" ht="12.5">
      <c r="A860" s="140"/>
      <c r="B860" s="140"/>
      <c r="C860" s="140"/>
      <c r="D860" s="140"/>
      <c r="E860" s="140"/>
      <c r="F860" s="140"/>
      <c r="G860" s="140"/>
      <c r="H860" s="140"/>
      <c r="I860" s="140"/>
      <c r="J860" s="140"/>
      <c r="K860" s="140"/>
      <c r="L860" s="140"/>
      <c r="M860" s="140"/>
      <c r="N860" s="140"/>
      <c r="O860" s="140"/>
      <c r="P860" s="140"/>
      <c r="Q860" s="140"/>
      <c r="R860" s="140"/>
      <c r="S860" s="140"/>
      <c r="T860" s="140"/>
      <c r="U860" s="140"/>
      <c r="V860" s="140"/>
      <c r="W860" s="140"/>
      <c r="X860" s="140"/>
      <c r="Y860" s="140"/>
      <c r="Z860" s="140"/>
      <c r="AA860" s="140"/>
    </row>
    <row r="861" spans="1:27" ht="12.5">
      <c r="A861" s="140"/>
      <c r="B861" s="140"/>
      <c r="C861" s="140"/>
      <c r="D861" s="140"/>
      <c r="E861" s="140"/>
      <c r="F861" s="140"/>
      <c r="G861" s="140"/>
      <c r="H861" s="140"/>
      <c r="I861" s="140"/>
      <c r="J861" s="140"/>
      <c r="K861" s="140"/>
      <c r="L861" s="140"/>
      <c r="M861" s="140"/>
      <c r="N861" s="140"/>
      <c r="O861" s="140"/>
      <c r="P861" s="140"/>
      <c r="Q861" s="140"/>
      <c r="R861" s="140"/>
      <c r="S861" s="140"/>
      <c r="T861" s="140"/>
      <c r="U861" s="140"/>
      <c r="V861" s="140"/>
      <c r="W861" s="140"/>
      <c r="X861" s="140"/>
      <c r="Y861" s="140"/>
      <c r="Z861" s="140"/>
      <c r="AA861" s="140"/>
    </row>
    <row r="862" spans="1:27" ht="12.5">
      <c r="A862" s="140"/>
      <c r="B862" s="140"/>
      <c r="C862" s="140"/>
      <c r="D862" s="140"/>
      <c r="E862" s="140"/>
      <c r="F862" s="140"/>
      <c r="G862" s="140"/>
      <c r="H862" s="140"/>
      <c r="I862" s="140"/>
      <c r="J862" s="140"/>
      <c r="K862" s="140"/>
      <c r="L862" s="140"/>
      <c r="M862" s="140"/>
      <c r="N862" s="140"/>
      <c r="O862" s="140"/>
      <c r="P862" s="140"/>
      <c r="Q862" s="140"/>
      <c r="R862" s="140"/>
      <c r="S862" s="140"/>
      <c r="T862" s="140"/>
      <c r="U862" s="140"/>
      <c r="V862" s="140"/>
      <c r="W862" s="140"/>
      <c r="X862" s="140"/>
      <c r="Y862" s="140"/>
      <c r="Z862" s="140"/>
      <c r="AA862" s="140"/>
    </row>
    <row r="863" spans="1:27" ht="12.5">
      <c r="A863" s="140"/>
      <c r="B863" s="140"/>
      <c r="C863" s="140"/>
      <c r="D863" s="140"/>
      <c r="E863" s="140"/>
      <c r="F863" s="140"/>
      <c r="G863" s="140"/>
      <c r="H863" s="140"/>
      <c r="I863" s="140"/>
      <c r="J863" s="140"/>
      <c r="K863" s="140"/>
      <c r="L863" s="140"/>
      <c r="M863" s="140"/>
      <c r="N863" s="140"/>
      <c r="O863" s="140"/>
      <c r="P863" s="140"/>
      <c r="Q863" s="140"/>
      <c r="R863" s="140"/>
      <c r="S863" s="140"/>
      <c r="T863" s="140"/>
      <c r="U863" s="140"/>
      <c r="V863" s="140"/>
      <c r="W863" s="140"/>
      <c r="X863" s="140"/>
      <c r="Y863" s="140"/>
      <c r="Z863" s="140"/>
      <c r="AA863" s="140"/>
    </row>
    <row r="864" spans="1:27" ht="12.5">
      <c r="A864" s="140"/>
      <c r="B864" s="140"/>
      <c r="C864" s="140"/>
      <c r="D864" s="140"/>
      <c r="E864" s="140"/>
      <c r="F864" s="140"/>
      <c r="G864" s="140"/>
      <c r="H864" s="140"/>
      <c r="I864" s="140"/>
      <c r="J864" s="140"/>
      <c r="K864" s="140"/>
      <c r="L864" s="140"/>
      <c r="M864" s="140"/>
      <c r="N864" s="140"/>
      <c r="O864" s="140"/>
      <c r="P864" s="140"/>
      <c r="Q864" s="140"/>
      <c r="R864" s="140"/>
      <c r="S864" s="140"/>
      <c r="T864" s="140"/>
      <c r="U864" s="140"/>
      <c r="V864" s="140"/>
      <c r="W864" s="140"/>
      <c r="X864" s="140"/>
      <c r="Y864" s="140"/>
      <c r="Z864" s="140"/>
      <c r="AA864" s="140"/>
    </row>
    <row r="865" spans="1:27" ht="12.5">
      <c r="A865" s="140"/>
      <c r="B865" s="140"/>
      <c r="C865" s="140"/>
      <c r="D865" s="140"/>
      <c r="E865" s="140"/>
      <c r="F865" s="140"/>
      <c r="G865" s="140"/>
      <c r="H865" s="140"/>
      <c r="I865" s="140"/>
      <c r="J865" s="140"/>
      <c r="K865" s="140"/>
      <c r="L865" s="140"/>
      <c r="M865" s="140"/>
      <c r="N865" s="140"/>
      <c r="O865" s="140"/>
      <c r="P865" s="140"/>
      <c r="Q865" s="140"/>
      <c r="R865" s="140"/>
      <c r="S865" s="140"/>
      <c r="T865" s="140"/>
      <c r="U865" s="140"/>
      <c r="V865" s="140"/>
      <c r="W865" s="140"/>
      <c r="X865" s="140"/>
      <c r="Y865" s="140"/>
      <c r="Z865" s="140"/>
      <c r="AA865" s="140"/>
    </row>
    <row r="866" spans="1:27" ht="12.5">
      <c r="A866" s="140"/>
      <c r="B866" s="140"/>
      <c r="C866" s="140"/>
      <c r="D866" s="140"/>
      <c r="E866" s="140"/>
      <c r="F866" s="140"/>
      <c r="G866" s="140"/>
      <c r="H866" s="140"/>
      <c r="I866" s="140"/>
      <c r="J866" s="140"/>
      <c r="K866" s="140"/>
      <c r="L866" s="140"/>
      <c r="M866" s="140"/>
      <c r="N866" s="140"/>
      <c r="O866" s="140"/>
      <c r="P866" s="140"/>
      <c r="Q866" s="140"/>
      <c r="R866" s="140"/>
      <c r="S866" s="140"/>
      <c r="T866" s="140"/>
      <c r="U866" s="140"/>
      <c r="V866" s="140"/>
      <c r="W866" s="140"/>
      <c r="X866" s="140"/>
      <c r="Y866" s="140"/>
      <c r="Z866" s="140"/>
      <c r="AA866" s="140"/>
    </row>
    <row r="867" spans="1:27" ht="12.5">
      <c r="A867" s="140"/>
      <c r="B867" s="140"/>
      <c r="C867" s="140"/>
      <c r="D867" s="140"/>
      <c r="E867" s="140"/>
      <c r="F867" s="140"/>
      <c r="G867" s="140"/>
      <c r="H867" s="140"/>
      <c r="I867" s="140"/>
      <c r="J867" s="140"/>
      <c r="K867" s="140"/>
      <c r="L867" s="140"/>
      <c r="M867" s="140"/>
      <c r="N867" s="140"/>
      <c r="O867" s="140"/>
      <c r="P867" s="140"/>
      <c r="Q867" s="140"/>
      <c r="R867" s="140"/>
      <c r="S867" s="140"/>
      <c r="T867" s="140"/>
      <c r="U867" s="140"/>
      <c r="V867" s="140"/>
      <c r="W867" s="140"/>
      <c r="X867" s="140"/>
      <c r="Y867" s="140"/>
      <c r="Z867" s="140"/>
      <c r="AA867" s="140"/>
    </row>
    <row r="868" spans="1:27" ht="12.5">
      <c r="A868" s="140"/>
      <c r="B868" s="140"/>
      <c r="C868" s="140"/>
      <c r="D868" s="140"/>
      <c r="E868" s="140"/>
      <c r="F868" s="140"/>
      <c r="G868" s="140"/>
      <c r="H868" s="140"/>
      <c r="I868" s="140"/>
      <c r="J868" s="140"/>
      <c r="K868" s="140"/>
      <c r="L868" s="140"/>
      <c r="M868" s="140"/>
      <c r="N868" s="140"/>
      <c r="O868" s="140"/>
      <c r="P868" s="140"/>
      <c r="Q868" s="140"/>
      <c r="R868" s="140"/>
      <c r="S868" s="140"/>
      <c r="T868" s="140"/>
      <c r="U868" s="140"/>
      <c r="V868" s="140"/>
      <c r="W868" s="140"/>
      <c r="X868" s="140"/>
      <c r="Y868" s="140"/>
      <c r="Z868" s="140"/>
      <c r="AA868" s="140"/>
    </row>
    <row r="869" spans="1:27" ht="12.5">
      <c r="A869" s="140"/>
      <c r="B869" s="140"/>
      <c r="C869" s="140"/>
      <c r="D869" s="140"/>
      <c r="E869" s="140"/>
      <c r="F869" s="140"/>
      <c r="G869" s="140"/>
      <c r="H869" s="140"/>
      <c r="I869" s="140"/>
      <c r="J869" s="140"/>
      <c r="K869" s="140"/>
      <c r="L869" s="140"/>
      <c r="M869" s="140"/>
      <c r="N869" s="140"/>
      <c r="O869" s="140"/>
      <c r="P869" s="140"/>
      <c r="Q869" s="140"/>
      <c r="R869" s="140"/>
      <c r="S869" s="140"/>
      <c r="T869" s="140"/>
      <c r="U869" s="140"/>
      <c r="V869" s="140"/>
      <c r="W869" s="140"/>
      <c r="X869" s="140"/>
      <c r="Y869" s="140"/>
      <c r="Z869" s="140"/>
      <c r="AA869" s="140"/>
    </row>
    <row r="870" spans="1:27" ht="12.5">
      <c r="A870" s="140"/>
      <c r="B870" s="140"/>
      <c r="C870" s="140"/>
      <c r="D870" s="140"/>
      <c r="E870" s="140"/>
      <c r="F870" s="140"/>
      <c r="G870" s="140"/>
      <c r="H870" s="140"/>
      <c r="I870" s="140"/>
      <c r="J870" s="140"/>
      <c r="K870" s="140"/>
      <c r="L870" s="140"/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  <c r="Y870" s="140"/>
      <c r="Z870" s="140"/>
      <c r="AA870" s="140"/>
    </row>
    <row r="871" spans="1:27" ht="12.5">
      <c r="A871" s="140"/>
      <c r="B871" s="140"/>
      <c r="C871" s="140"/>
      <c r="D871" s="140"/>
      <c r="E871" s="140"/>
      <c r="F871" s="140"/>
      <c r="G871" s="140"/>
      <c r="H871" s="140"/>
      <c r="I871" s="140"/>
      <c r="J871" s="140"/>
      <c r="K871" s="140"/>
      <c r="L871" s="140"/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  <c r="Y871" s="140"/>
      <c r="Z871" s="140"/>
      <c r="AA871" s="140"/>
    </row>
    <row r="872" spans="1:27" ht="12.5">
      <c r="A872" s="140"/>
      <c r="B872" s="140"/>
      <c r="C872" s="140"/>
      <c r="D872" s="140"/>
      <c r="E872" s="140"/>
      <c r="F872" s="140"/>
      <c r="G872" s="140"/>
      <c r="H872" s="140"/>
      <c r="I872" s="140"/>
      <c r="J872" s="140"/>
      <c r="K872" s="140"/>
      <c r="L872" s="140"/>
      <c r="M872" s="140"/>
      <c r="N872" s="140"/>
      <c r="O872" s="140"/>
      <c r="P872" s="140"/>
      <c r="Q872" s="140"/>
      <c r="R872" s="140"/>
      <c r="S872" s="140"/>
      <c r="T872" s="140"/>
      <c r="U872" s="140"/>
      <c r="V872" s="140"/>
      <c r="W872" s="140"/>
      <c r="X872" s="140"/>
      <c r="Y872" s="140"/>
      <c r="Z872" s="140"/>
      <c r="AA872" s="140"/>
    </row>
    <row r="873" spans="1:27" ht="12.5">
      <c r="A873" s="140"/>
      <c r="B873" s="140"/>
      <c r="C873" s="140"/>
      <c r="D873" s="140"/>
      <c r="E873" s="140"/>
      <c r="F873" s="140"/>
      <c r="G873" s="140"/>
      <c r="H873" s="140"/>
      <c r="I873" s="140"/>
      <c r="J873" s="140"/>
      <c r="K873" s="140"/>
      <c r="L873" s="140"/>
      <c r="M873" s="140"/>
      <c r="N873" s="140"/>
      <c r="O873" s="140"/>
      <c r="P873" s="140"/>
      <c r="Q873" s="140"/>
      <c r="R873" s="140"/>
      <c r="S873" s="140"/>
      <c r="T873" s="140"/>
      <c r="U873" s="140"/>
      <c r="V873" s="140"/>
      <c r="W873" s="140"/>
      <c r="X873" s="140"/>
      <c r="Y873" s="140"/>
      <c r="Z873" s="140"/>
      <c r="AA873" s="140"/>
    </row>
    <row r="874" spans="1:27" ht="12.5">
      <c r="A874" s="140"/>
      <c r="B874" s="140"/>
      <c r="C874" s="140"/>
      <c r="D874" s="140"/>
      <c r="E874" s="140"/>
      <c r="F874" s="140"/>
      <c r="G874" s="140"/>
      <c r="H874" s="140"/>
      <c r="I874" s="140"/>
      <c r="J874" s="140"/>
      <c r="K874" s="140"/>
      <c r="L874" s="140"/>
      <c r="M874" s="140"/>
      <c r="N874" s="140"/>
      <c r="O874" s="140"/>
      <c r="P874" s="140"/>
      <c r="Q874" s="140"/>
      <c r="R874" s="140"/>
      <c r="S874" s="140"/>
      <c r="T874" s="140"/>
      <c r="U874" s="140"/>
      <c r="V874" s="140"/>
      <c r="W874" s="140"/>
      <c r="X874" s="140"/>
      <c r="Y874" s="140"/>
      <c r="Z874" s="140"/>
      <c r="AA874" s="140"/>
    </row>
    <row r="875" spans="1:27" ht="12.5">
      <c r="A875" s="140"/>
      <c r="B875" s="140"/>
      <c r="C875" s="140"/>
      <c r="D875" s="140"/>
      <c r="E875" s="140"/>
      <c r="F875" s="140"/>
      <c r="G875" s="140"/>
      <c r="H875" s="140"/>
      <c r="I875" s="140"/>
      <c r="J875" s="140"/>
      <c r="K875" s="140"/>
      <c r="L875" s="140"/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  <c r="Y875" s="140"/>
      <c r="Z875" s="140"/>
      <c r="AA875" s="140"/>
    </row>
    <row r="876" spans="1:27" ht="12.5">
      <c r="A876" s="140"/>
      <c r="B876" s="140"/>
      <c r="C876" s="140"/>
      <c r="D876" s="140"/>
      <c r="E876" s="140"/>
      <c r="F876" s="140"/>
      <c r="G876" s="140"/>
      <c r="H876" s="140"/>
      <c r="I876" s="140"/>
      <c r="J876" s="140"/>
      <c r="K876" s="140"/>
      <c r="L876" s="140"/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  <c r="Y876" s="140"/>
      <c r="Z876" s="140"/>
      <c r="AA876" s="140"/>
    </row>
    <row r="877" spans="1:27" ht="12.5">
      <c r="A877" s="140"/>
      <c r="B877" s="140"/>
      <c r="C877" s="140"/>
      <c r="D877" s="140"/>
      <c r="E877" s="140"/>
      <c r="F877" s="140"/>
      <c r="G877" s="140"/>
      <c r="H877" s="140"/>
      <c r="I877" s="140"/>
      <c r="J877" s="140"/>
      <c r="K877" s="140"/>
      <c r="L877" s="140"/>
      <c r="M877" s="140"/>
      <c r="N877" s="140"/>
      <c r="O877" s="140"/>
      <c r="P877" s="140"/>
      <c r="Q877" s="140"/>
      <c r="R877" s="140"/>
      <c r="S877" s="140"/>
      <c r="T877" s="140"/>
      <c r="U877" s="140"/>
      <c r="V877" s="140"/>
      <c r="W877" s="140"/>
      <c r="X877" s="140"/>
      <c r="Y877" s="140"/>
      <c r="Z877" s="140"/>
      <c r="AA877" s="140"/>
    </row>
    <row r="878" spans="1:27" ht="12.5">
      <c r="A878" s="140"/>
      <c r="B878" s="140"/>
      <c r="C878" s="140"/>
      <c r="D878" s="140"/>
      <c r="E878" s="140"/>
      <c r="F878" s="140"/>
      <c r="G878" s="140"/>
      <c r="H878" s="140"/>
      <c r="I878" s="140"/>
      <c r="J878" s="140"/>
      <c r="K878" s="140"/>
      <c r="L878" s="140"/>
      <c r="M878" s="140"/>
      <c r="N878" s="140"/>
      <c r="O878" s="140"/>
      <c r="P878" s="140"/>
      <c r="Q878" s="140"/>
      <c r="R878" s="140"/>
      <c r="S878" s="140"/>
      <c r="T878" s="140"/>
      <c r="U878" s="140"/>
      <c r="V878" s="140"/>
      <c r="W878" s="140"/>
      <c r="X878" s="140"/>
      <c r="Y878" s="140"/>
      <c r="Z878" s="140"/>
      <c r="AA878" s="140"/>
    </row>
    <row r="879" spans="1:27" ht="12.5">
      <c r="A879" s="140"/>
      <c r="B879" s="140"/>
      <c r="C879" s="140"/>
      <c r="D879" s="140"/>
      <c r="E879" s="140"/>
      <c r="F879" s="140"/>
      <c r="G879" s="140"/>
      <c r="H879" s="140"/>
      <c r="I879" s="140"/>
      <c r="J879" s="140"/>
      <c r="K879" s="140"/>
      <c r="L879" s="140"/>
      <c r="M879" s="140"/>
      <c r="N879" s="140"/>
      <c r="O879" s="140"/>
      <c r="P879" s="140"/>
      <c r="Q879" s="140"/>
      <c r="R879" s="140"/>
      <c r="S879" s="140"/>
      <c r="T879" s="140"/>
      <c r="U879" s="140"/>
      <c r="V879" s="140"/>
      <c r="W879" s="140"/>
      <c r="X879" s="140"/>
      <c r="Y879" s="140"/>
      <c r="Z879" s="140"/>
      <c r="AA879" s="140"/>
    </row>
    <row r="880" spans="1:27" ht="12.5">
      <c r="A880" s="140"/>
      <c r="B880" s="140"/>
      <c r="C880" s="140"/>
      <c r="D880" s="140"/>
      <c r="E880" s="140"/>
      <c r="F880" s="140"/>
      <c r="G880" s="140"/>
      <c r="H880" s="140"/>
      <c r="I880" s="140"/>
      <c r="J880" s="140"/>
      <c r="K880" s="140"/>
      <c r="L880" s="140"/>
      <c r="M880" s="140"/>
      <c r="N880" s="140"/>
      <c r="O880" s="140"/>
      <c r="P880" s="140"/>
      <c r="Q880" s="140"/>
      <c r="R880" s="140"/>
      <c r="S880" s="140"/>
      <c r="T880" s="140"/>
      <c r="U880" s="140"/>
      <c r="V880" s="140"/>
      <c r="W880" s="140"/>
      <c r="X880" s="140"/>
      <c r="Y880" s="140"/>
      <c r="Z880" s="140"/>
      <c r="AA880" s="140"/>
    </row>
    <row r="881" spans="1:27" ht="12.5">
      <c r="A881" s="140"/>
      <c r="B881" s="140"/>
      <c r="C881" s="140"/>
      <c r="D881" s="140"/>
      <c r="E881" s="140"/>
      <c r="F881" s="140"/>
      <c r="G881" s="140"/>
      <c r="H881" s="140"/>
      <c r="I881" s="140"/>
      <c r="J881" s="140"/>
      <c r="K881" s="140"/>
      <c r="L881" s="140"/>
      <c r="M881" s="140"/>
      <c r="N881" s="140"/>
      <c r="O881" s="140"/>
      <c r="P881" s="140"/>
      <c r="Q881" s="140"/>
      <c r="R881" s="140"/>
      <c r="S881" s="140"/>
      <c r="T881" s="140"/>
      <c r="U881" s="140"/>
      <c r="V881" s="140"/>
      <c r="W881" s="140"/>
      <c r="X881" s="140"/>
      <c r="Y881" s="140"/>
      <c r="Z881" s="140"/>
      <c r="AA881" s="140"/>
    </row>
    <row r="882" spans="1:27" ht="12.5">
      <c r="A882" s="140"/>
      <c r="B882" s="140"/>
      <c r="C882" s="140"/>
      <c r="D882" s="140"/>
      <c r="E882" s="140"/>
      <c r="F882" s="140"/>
      <c r="G882" s="140"/>
      <c r="H882" s="140"/>
      <c r="I882" s="140"/>
      <c r="J882" s="140"/>
      <c r="K882" s="140"/>
      <c r="L882" s="140"/>
      <c r="M882" s="140"/>
      <c r="N882" s="140"/>
      <c r="O882" s="140"/>
      <c r="P882" s="140"/>
      <c r="Q882" s="140"/>
      <c r="R882" s="140"/>
      <c r="S882" s="140"/>
      <c r="T882" s="140"/>
      <c r="U882" s="140"/>
      <c r="V882" s="140"/>
      <c r="W882" s="140"/>
      <c r="X882" s="140"/>
      <c r="Y882" s="140"/>
      <c r="Z882" s="140"/>
      <c r="AA882" s="140"/>
    </row>
    <row r="883" spans="1:27" ht="12.5">
      <c r="A883" s="140"/>
      <c r="B883" s="140"/>
      <c r="C883" s="140"/>
      <c r="D883" s="140"/>
      <c r="E883" s="140"/>
      <c r="F883" s="140"/>
      <c r="G883" s="140"/>
      <c r="H883" s="140"/>
      <c r="I883" s="140"/>
      <c r="J883" s="140"/>
      <c r="K883" s="140"/>
      <c r="L883" s="140"/>
      <c r="M883" s="140"/>
      <c r="N883" s="140"/>
      <c r="O883" s="140"/>
      <c r="P883" s="140"/>
      <c r="Q883" s="140"/>
      <c r="R883" s="140"/>
      <c r="S883" s="140"/>
      <c r="T883" s="140"/>
      <c r="U883" s="140"/>
      <c r="V883" s="140"/>
      <c r="W883" s="140"/>
      <c r="X883" s="140"/>
      <c r="Y883" s="140"/>
      <c r="Z883" s="140"/>
      <c r="AA883" s="140"/>
    </row>
    <row r="884" spans="1:27" ht="12.5">
      <c r="A884" s="140"/>
      <c r="B884" s="140"/>
      <c r="C884" s="140"/>
      <c r="D884" s="140"/>
      <c r="E884" s="140"/>
      <c r="F884" s="140"/>
      <c r="G884" s="140"/>
      <c r="H884" s="140"/>
      <c r="I884" s="140"/>
      <c r="J884" s="140"/>
      <c r="K884" s="140"/>
      <c r="L884" s="140"/>
      <c r="M884" s="140"/>
      <c r="N884" s="140"/>
      <c r="O884" s="140"/>
      <c r="P884" s="140"/>
      <c r="Q884" s="140"/>
      <c r="R884" s="140"/>
      <c r="S884" s="140"/>
      <c r="T884" s="140"/>
      <c r="U884" s="140"/>
      <c r="V884" s="140"/>
      <c r="W884" s="140"/>
      <c r="X884" s="140"/>
      <c r="Y884" s="140"/>
      <c r="Z884" s="140"/>
      <c r="AA884" s="140"/>
    </row>
    <row r="885" spans="1:27" ht="12.5">
      <c r="A885" s="140"/>
      <c r="B885" s="140"/>
      <c r="C885" s="140"/>
      <c r="D885" s="140"/>
      <c r="E885" s="140"/>
      <c r="F885" s="140"/>
      <c r="G885" s="140"/>
      <c r="H885" s="140"/>
      <c r="I885" s="140"/>
      <c r="J885" s="140"/>
      <c r="K885" s="140"/>
      <c r="L885" s="140"/>
      <c r="M885" s="140"/>
      <c r="N885" s="140"/>
      <c r="O885" s="140"/>
      <c r="P885" s="140"/>
      <c r="Q885" s="140"/>
      <c r="R885" s="140"/>
      <c r="S885" s="140"/>
      <c r="T885" s="140"/>
      <c r="U885" s="140"/>
      <c r="V885" s="140"/>
      <c r="W885" s="140"/>
      <c r="X885" s="140"/>
      <c r="Y885" s="140"/>
      <c r="Z885" s="140"/>
      <c r="AA885" s="140"/>
    </row>
    <row r="886" spans="1:27" ht="12.5">
      <c r="A886" s="140"/>
      <c r="B886" s="140"/>
      <c r="C886" s="140"/>
      <c r="D886" s="140"/>
      <c r="E886" s="140"/>
      <c r="F886" s="140"/>
      <c r="G886" s="140"/>
      <c r="H886" s="140"/>
      <c r="I886" s="140"/>
      <c r="J886" s="140"/>
      <c r="K886" s="140"/>
      <c r="L886" s="140"/>
      <c r="M886" s="140"/>
      <c r="N886" s="140"/>
      <c r="O886" s="140"/>
      <c r="P886" s="140"/>
      <c r="Q886" s="140"/>
      <c r="R886" s="140"/>
      <c r="S886" s="140"/>
      <c r="T886" s="140"/>
      <c r="U886" s="140"/>
      <c r="V886" s="140"/>
      <c r="W886" s="140"/>
      <c r="X886" s="140"/>
      <c r="Y886" s="140"/>
      <c r="Z886" s="140"/>
      <c r="AA886" s="140"/>
    </row>
    <row r="887" spans="1:27" ht="12.5">
      <c r="A887" s="140"/>
      <c r="B887" s="140"/>
      <c r="C887" s="140"/>
      <c r="D887" s="140"/>
      <c r="E887" s="140"/>
      <c r="F887" s="140"/>
      <c r="G887" s="140"/>
      <c r="H887" s="140"/>
      <c r="I887" s="140"/>
      <c r="J887" s="140"/>
      <c r="K887" s="140"/>
      <c r="L887" s="140"/>
      <c r="M887" s="140"/>
      <c r="N887" s="140"/>
      <c r="O887" s="140"/>
      <c r="P887" s="140"/>
      <c r="Q887" s="140"/>
      <c r="R887" s="140"/>
      <c r="S887" s="140"/>
      <c r="T887" s="140"/>
      <c r="U887" s="140"/>
      <c r="V887" s="140"/>
      <c r="W887" s="140"/>
      <c r="X887" s="140"/>
      <c r="Y887" s="140"/>
      <c r="Z887" s="140"/>
      <c r="AA887" s="140"/>
    </row>
    <row r="888" spans="1:27" ht="12.5">
      <c r="A888" s="140"/>
      <c r="B888" s="140"/>
      <c r="C888" s="140"/>
      <c r="D888" s="140"/>
      <c r="E888" s="140"/>
      <c r="F888" s="140"/>
      <c r="G888" s="140"/>
      <c r="H888" s="140"/>
      <c r="I888" s="140"/>
      <c r="J888" s="140"/>
      <c r="K888" s="140"/>
      <c r="L888" s="140"/>
      <c r="M888" s="140"/>
      <c r="N888" s="140"/>
      <c r="O888" s="140"/>
      <c r="P888" s="140"/>
      <c r="Q888" s="140"/>
      <c r="R888" s="140"/>
      <c r="S888" s="140"/>
      <c r="T888" s="140"/>
      <c r="U888" s="140"/>
      <c r="V888" s="140"/>
      <c r="W888" s="140"/>
      <c r="X888" s="140"/>
      <c r="Y888" s="140"/>
      <c r="Z888" s="140"/>
      <c r="AA888" s="140"/>
    </row>
    <row r="889" spans="1:27" ht="12.5">
      <c r="A889" s="140"/>
      <c r="B889" s="140"/>
      <c r="C889" s="140"/>
      <c r="D889" s="140"/>
      <c r="E889" s="140"/>
      <c r="F889" s="140"/>
      <c r="G889" s="140"/>
      <c r="H889" s="140"/>
      <c r="I889" s="140"/>
      <c r="J889" s="140"/>
      <c r="K889" s="140"/>
      <c r="L889" s="140"/>
      <c r="M889" s="140"/>
      <c r="N889" s="140"/>
      <c r="O889" s="140"/>
      <c r="P889" s="140"/>
      <c r="Q889" s="140"/>
      <c r="R889" s="140"/>
      <c r="S889" s="140"/>
      <c r="T889" s="140"/>
      <c r="U889" s="140"/>
      <c r="V889" s="140"/>
      <c r="W889" s="140"/>
      <c r="X889" s="140"/>
      <c r="Y889" s="140"/>
      <c r="Z889" s="140"/>
      <c r="AA889" s="140"/>
    </row>
    <row r="890" spans="1:27" ht="12.5">
      <c r="A890" s="140"/>
      <c r="B890" s="140"/>
      <c r="C890" s="140"/>
      <c r="D890" s="140"/>
      <c r="E890" s="140"/>
      <c r="F890" s="140"/>
      <c r="G890" s="140"/>
      <c r="H890" s="140"/>
      <c r="I890" s="140"/>
      <c r="J890" s="140"/>
      <c r="K890" s="140"/>
      <c r="L890" s="140"/>
      <c r="M890" s="140"/>
      <c r="N890" s="140"/>
      <c r="O890" s="140"/>
      <c r="P890" s="140"/>
      <c r="Q890" s="140"/>
      <c r="R890" s="140"/>
      <c r="S890" s="140"/>
      <c r="T890" s="140"/>
      <c r="U890" s="140"/>
      <c r="V890" s="140"/>
      <c r="W890" s="140"/>
      <c r="X890" s="140"/>
      <c r="Y890" s="140"/>
      <c r="Z890" s="140"/>
      <c r="AA890" s="140"/>
    </row>
    <row r="891" spans="1:27" ht="12.5">
      <c r="A891" s="140"/>
      <c r="B891" s="140"/>
      <c r="C891" s="140"/>
      <c r="D891" s="140"/>
      <c r="E891" s="140"/>
      <c r="F891" s="140"/>
      <c r="G891" s="140"/>
      <c r="H891" s="140"/>
      <c r="I891" s="140"/>
      <c r="J891" s="140"/>
      <c r="K891" s="140"/>
      <c r="L891" s="140"/>
      <c r="M891" s="140"/>
      <c r="N891" s="140"/>
      <c r="O891" s="140"/>
      <c r="P891" s="140"/>
      <c r="Q891" s="140"/>
      <c r="R891" s="140"/>
      <c r="S891" s="140"/>
      <c r="T891" s="140"/>
      <c r="U891" s="140"/>
      <c r="V891" s="140"/>
      <c r="W891" s="140"/>
      <c r="X891" s="140"/>
      <c r="Y891" s="140"/>
      <c r="Z891" s="140"/>
      <c r="AA891" s="140"/>
    </row>
    <row r="892" spans="1:27" ht="12.5">
      <c r="A892" s="140"/>
      <c r="B892" s="140"/>
      <c r="C892" s="140"/>
      <c r="D892" s="140"/>
      <c r="E892" s="140"/>
      <c r="F892" s="140"/>
      <c r="G892" s="140"/>
      <c r="H892" s="140"/>
      <c r="I892" s="140"/>
      <c r="J892" s="140"/>
      <c r="K892" s="140"/>
      <c r="L892" s="140"/>
      <c r="M892" s="140"/>
      <c r="N892" s="140"/>
      <c r="O892" s="140"/>
      <c r="P892" s="140"/>
      <c r="Q892" s="140"/>
      <c r="R892" s="140"/>
      <c r="S892" s="140"/>
      <c r="T892" s="140"/>
      <c r="U892" s="140"/>
      <c r="V892" s="140"/>
      <c r="W892" s="140"/>
      <c r="X892" s="140"/>
      <c r="Y892" s="140"/>
      <c r="Z892" s="140"/>
      <c r="AA892" s="140"/>
    </row>
    <row r="893" spans="1:27" ht="12.5">
      <c r="A893" s="140"/>
      <c r="B893" s="140"/>
      <c r="C893" s="140"/>
      <c r="D893" s="140"/>
      <c r="E893" s="140"/>
      <c r="F893" s="140"/>
      <c r="G893" s="140"/>
      <c r="H893" s="140"/>
      <c r="I893" s="140"/>
      <c r="J893" s="140"/>
      <c r="K893" s="140"/>
      <c r="L893" s="140"/>
      <c r="M893" s="140"/>
      <c r="N893" s="140"/>
      <c r="O893" s="140"/>
      <c r="P893" s="140"/>
      <c r="Q893" s="140"/>
      <c r="R893" s="140"/>
      <c r="S893" s="140"/>
      <c r="T893" s="140"/>
      <c r="U893" s="140"/>
      <c r="V893" s="140"/>
      <c r="W893" s="140"/>
      <c r="X893" s="140"/>
      <c r="Y893" s="140"/>
      <c r="Z893" s="140"/>
      <c r="AA893" s="140"/>
    </row>
    <row r="894" spans="1:27" ht="12.5">
      <c r="A894" s="140"/>
      <c r="B894" s="140"/>
      <c r="C894" s="140"/>
      <c r="D894" s="140"/>
      <c r="E894" s="140"/>
      <c r="F894" s="140"/>
      <c r="G894" s="140"/>
      <c r="H894" s="140"/>
      <c r="I894" s="140"/>
      <c r="J894" s="140"/>
      <c r="K894" s="140"/>
      <c r="L894" s="140"/>
      <c r="M894" s="140"/>
      <c r="N894" s="140"/>
      <c r="O894" s="140"/>
      <c r="P894" s="140"/>
      <c r="Q894" s="140"/>
      <c r="R894" s="140"/>
      <c r="S894" s="140"/>
      <c r="T894" s="140"/>
      <c r="U894" s="140"/>
      <c r="V894" s="140"/>
      <c r="W894" s="140"/>
      <c r="X894" s="140"/>
      <c r="Y894" s="140"/>
      <c r="Z894" s="140"/>
      <c r="AA894" s="140"/>
    </row>
    <row r="895" spans="1:27" ht="12.5">
      <c r="A895" s="140"/>
      <c r="B895" s="140"/>
      <c r="C895" s="140"/>
      <c r="D895" s="140"/>
      <c r="E895" s="140"/>
      <c r="F895" s="140"/>
      <c r="G895" s="140"/>
      <c r="H895" s="140"/>
      <c r="I895" s="140"/>
      <c r="J895" s="140"/>
      <c r="K895" s="140"/>
      <c r="L895" s="140"/>
      <c r="M895" s="140"/>
      <c r="N895" s="140"/>
      <c r="O895" s="140"/>
      <c r="P895" s="140"/>
      <c r="Q895" s="140"/>
      <c r="R895" s="140"/>
      <c r="S895" s="140"/>
      <c r="T895" s="140"/>
      <c r="U895" s="140"/>
      <c r="V895" s="140"/>
      <c r="W895" s="140"/>
      <c r="X895" s="140"/>
      <c r="Y895" s="140"/>
      <c r="Z895" s="140"/>
      <c r="AA895" s="140"/>
    </row>
    <row r="896" spans="1:27" ht="12.5">
      <c r="A896" s="140"/>
      <c r="B896" s="140"/>
      <c r="C896" s="140"/>
      <c r="D896" s="140"/>
      <c r="E896" s="140"/>
      <c r="F896" s="140"/>
      <c r="G896" s="140"/>
      <c r="H896" s="140"/>
      <c r="I896" s="140"/>
      <c r="J896" s="140"/>
      <c r="K896" s="140"/>
      <c r="L896" s="140"/>
      <c r="M896" s="140"/>
      <c r="N896" s="140"/>
      <c r="O896" s="140"/>
      <c r="P896" s="140"/>
      <c r="Q896" s="140"/>
      <c r="R896" s="140"/>
      <c r="S896" s="140"/>
      <c r="T896" s="140"/>
      <c r="U896" s="140"/>
      <c r="V896" s="140"/>
      <c r="W896" s="140"/>
      <c r="X896" s="140"/>
      <c r="Y896" s="140"/>
      <c r="Z896" s="140"/>
      <c r="AA896" s="140"/>
    </row>
    <row r="897" spans="1:27" ht="12.5">
      <c r="A897" s="140"/>
      <c r="B897" s="140"/>
      <c r="C897" s="140"/>
      <c r="D897" s="140"/>
      <c r="E897" s="140"/>
      <c r="F897" s="140"/>
      <c r="G897" s="140"/>
      <c r="H897" s="140"/>
      <c r="I897" s="140"/>
      <c r="J897" s="140"/>
      <c r="K897" s="140"/>
      <c r="L897" s="140"/>
      <c r="M897" s="140"/>
      <c r="N897" s="140"/>
      <c r="O897" s="140"/>
      <c r="P897" s="140"/>
      <c r="Q897" s="140"/>
      <c r="R897" s="140"/>
      <c r="S897" s="140"/>
      <c r="T897" s="140"/>
      <c r="U897" s="140"/>
      <c r="V897" s="140"/>
      <c r="W897" s="140"/>
      <c r="X897" s="140"/>
      <c r="Y897" s="140"/>
      <c r="Z897" s="140"/>
      <c r="AA897" s="140"/>
    </row>
    <row r="898" spans="1:27" ht="12.5">
      <c r="A898" s="140"/>
      <c r="B898" s="140"/>
      <c r="C898" s="140"/>
      <c r="D898" s="140"/>
      <c r="E898" s="140"/>
      <c r="F898" s="140"/>
      <c r="G898" s="140"/>
      <c r="H898" s="140"/>
      <c r="I898" s="140"/>
      <c r="J898" s="140"/>
      <c r="K898" s="140"/>
      <c r="L898" s="140"/>
      <c r="M898" s="140"/>
      <c r="N898" s="140"/>
      <c r="O898" s="140"/>
      <c r="P898" s="140"/>
      <c r="Q898" s="140"/>
      <c r="R898" s="140"/>
      <c r="S898" s="140"/>
      <c r="T898" s="140"/>
      <c r="U898" s="140"/>
      <c r="V898" s="140"/>
      <c r="W898" s="140"/>
      <c r="X898" s="140"/>
      <c r="Y898" s="140"/>
      <c r="Z898" s="140"/>
      <c r="AA898" s="140"/>
    </row>
    <row r="899" spans="1:27" ht="12.5">
      <c r="A899" s="140"/>
      <c r="B899" s="140"/>
      <c r="C899" s="140"/>
      <c r="D899" s="140"/>
      <c r="E899" s="140"/>
      <c r="F899" s="140"/>
      <c r="G899" s="140"/>
      <c r="H899" s="140"/>
      <c r="I899" s="140"/>
      <c r="J899" s="140"/>
      <c r="K899" s="140"/>
      <c r="L899" s="140"/>
      <c r="M899" s="140"/>
      <c r="N899" s="140"/>
      <c r="O899" s="140"/>
      <c r="P899" s="140"/>
      <c r="Q899" s="140"/>
      <c r="R899" s="140"/>
      <c r="S899" s="140"/>
      <c r="T899" s="140"/>
      <c r="U899" s="140"/>
      <c r="V899" s="140"/>
      <c r="W899" s="140"/>
      <c r="X899" s="140"/>
      <c r="Y899" s="140"/>
      <c r="Z899" s="140"/>
      <c r="AA899" s="140"/>
    </row>
    <row r="900" spans="1:27" ht="12.5">
      <c r="A900" s="140"/>
      <c r="B900" s="140"/>
      <c r="C900" s="140"/>
      <c r="D900" s="140"/>
      <c r="E900" s="140"/>
      <c r="F900" s="140"/>
      <c r="G900" s="140"/>
      <c r="H900" s="140"/>
      <c r="I900" s="140"/>
      <c r="J900" s="140"/>
      <c r="K900" s="140"/>
      <c r="L900" s="140"/>
      <c r="M900" s="140"/>
      <c r="N900" s="140"/>
      <c r="O900" s="140"/>
      <c r="P900" s="140"/>
      <c r="Q900" s="140"/>
      <c r="R900" s="140"/>
      <c r="S900" s="140"/>
      <c r="T900" s="140"/>
      <c r="U900" s="140"/>
      <c r="V900" s="140"/>
      <c r="W900" s="140"/>
      <c r="X900" s="140"/>
      <c r="Y900" s="140"/>
      <c r="Z900" s="140"/>
      <c r="AA900" s="140"/>
    </row>
    <row r="901" spans="1:27" ht="12.5">
      <c r="A901" s="140"/>
      <c r="B901" s="140"/>
      <c r="C901" s="140"/>
      <c r="D901" s="140"/>
      <c r="E901" s="140"/>
      <c r="F901" s="140"/>
      <c r="G901" s="140"/>
      <c r="H901" s="140"/>
      <c r="I901" s="140"/>
      <c r="J901" s="140"/>
      <c r="K901" s="140"/>
      <c r="L901" s="140"/>
      <c r="M901" s="140"/>
      <c r="N901" s="140"/>
      <c r="O901" s="140"/>
      <c r="P901" s="140"/>
      <c r="Q901" s="140"/>
      <c r="R901" s="140"/>
      <c r="S901" s="140"/>
      <c r="T901" s="140"/>
      <c r="U901" s="140"/>
      <c r="V901" s="140"/>
      <c r="W901" s="140"/>
      <c r="X901" s="140"/>
      <c r="Y901" s="140"/>
      <c r="Z901" s="140"/>
      <c r="AA901" s="140"/>
    </row>
    <row r="902" spans="1:27" ht="12.5">
      <c r="A902" s="140"/>
      <c r="B902" s="140"/>
      <c r="C902" s="140"/>
      <c r="D902" s="140"/>
      <c r="E902" s="140"/>
      <c r="F902" s="140"/>
      <c r="G902" s="140"/>
      <c r="H902" s="140"/>
      <c r="I902" s="140"/>
      <c r="J902" s="140"/>
      <c r="K902" s="140"/>
      <c r="L902" s="140"/>
      <c r="M902" s="140"/>
      <c r="N902" s="140"/>
      <c r="O902" s="140"/>
      <c r="P902" s="140"/>
      <c r="Q902" s="140"/>
      <c r="R902" s="140"/>
      <c r="S902" s="140"/>
      <c r="T902" s="140"/>
      <c r="U902" s="140"/>
      <c r="V902" s="140"/>
      <c r="W902" s="140"/>
      <c r="X902" s="140"/>
      <c r="Y902" s="140"/>
      <c r="Z902" s="140"/>
      <c r="AA902" s="140"/>
    </row>
    <row r="903" spans="1:27" ht="12.5">
      <c r="A903" s="140"/>
      <c r="B903" s="140"/>
      <c r="C903" s="140"/>
      <c r="D903" s="140"/>
      <c r="E903" s="140"/>
      <c r="F903" s="140"/>
      <c r="G903" s="140"/>
      <c r="H903" s="140"/>
      <c r="I903" s="140"/>
      <c r="J903" s="140"/>
      <c r="K903" s="140"/>
      <c r="L903" s="140"/>
      <c r="M903" s="140"/>
      <c r="N903" s="140"/>
      <c r="O903" s="140"/>
      <c r="P903" s="140"/>
      <c r="Q903" s="140"/>
      <c r="R903" s="140"/>
      <c r="S903" s="140"/>
      <c r="T903" s="140"/>
      <c r="U903" s="140"/>
      <c r="V903" s="140"/>
      <c r="W903" s="140"/>
      <c r="X903" s="140"/>
      <c r="Y903" s="140"/>
      <c r="Z903" s="140"/>
      <c r="AA903" s="140"/>
    </row>
    <row r="904" spans="1:27" ht="12.5">
      <c r="A904" s="140"/>
      <c r="B904" s="140"/>
      <c r="C904" s="140"/>
      <c r="D904" s="140"/>
      <c r="E904" s="140"/>
      <c r="F904" s="140"/>
      <c r="G904" s="140"/>
      <c r="H904" s="140"/>
      <c r="I904" s="140"/>
      <c r="J904" s="140"/>
      <c r="K904" s="140"/>
      <c r="L904" s="140"/>
      <c r="M904" s="140"/>
      <c r="N904" s="140"/>
      <c r="O904" s="140"/>
      <c r="P904" s="140"/>
      <c r="Q904" s="140"/>
      <c r="R904" s="140"/>
      <c r="S904" s="140"/>
      <c r="T904" s="140"/>
      <c r="U904" s="140"/>
      <c r="V904" s="140"/>
      <c r="W904" s="140"/>
      <c r="X904" s="140"/>
      <c r="Y904" s="140"/>
      <c r="Z904" s="140"/>
      <c r="AA904" s="140"/>
    </row>
    <row r="905" spans="1:27" ht="12.5">
      <c r="A905" s="140"/>
      <c r="B905" s="140"/>
      <c r="C905" s="140"/>
      <c r="D905" s="140"/>
      <c r="E905" s="140"/>
      <c r="F905" s="140"/>
      <c r="G905" s="140"/>
      <c r="H905" s="140"/>
      <c r="I905" s="140"/>
      <c r="J905" s="140"/>
      <c r="K905" s="140"/>
      <c r="L905" s="140"/>
      <c r="M905" s="140"/>
      <c r="N905" s="140"/>
      <c r="O905" s="140"/>
      <c r="P905" s="140"/>
      <c r="Q905" s="140"/>
      <c r="R905" s="140"/>
      <c r="S905" s="140"/>
      <c r="T905" s="140"/>
      <c r="U905" s="140"/>
      <c r="V905" s="140"/>
      <c r="W905" s="140"/>
      <c r="X905" s="140"/>
      <c r="Y905" s="140"/>
      <c r="Z905" s="140"/>
      <c r="AA905" s="140"/>
    </row>
    <row r="906" spans="1:27" ht="12.5">
      <c r="A906" s="140"/>
      <c r="B906" s="140"/>
      <c r="C906" s="140"/>
      <c r="D906" s="140"/>
      <c r="E906" s="140"/>
      <c r="F906" s="140"/>
      <c r="G906" s="140"/>
      <c r="H906" s="140"/>
      <c r="I906" s="140"/>
      <c r="J906" s="140"/>
      <c r="K906" s="140"/>
      <c r="L906" s="140"/>
      <c r="M906" s="140"/>
      <c r="N906" s="140"/>
      <c r="O906" s="140"/>
      <c r="P906" s="140"/>
      <c r="Q906" s="140"/>
      <c r="R906" s="140"/>
      <c r="S906" s="140"/>
      <c r="T906" s="140"/>
      <c r="U906" s="140"/>
      <c r="V906" s="140"/>
      <c r="W906" s="140"/>
      <c r="X906" s="140"/>
      <c r="Y906" s="140"/>
      <c r="Z906" s="140"/>
      <c r="AA906" s="140"/>
    </row>
    <row r="907" spans="1:27" ht="12.5">
      <c r="A907" s="140"/>
      <c r="B907" s="140"/>
      <c r="C907" s="140"/>
      <c r="D907" s="140"/>
      <c r="E907" s="140"/>
      <c r="F907" s="140"/>
      <c r="G907" s="140"/>
      <c r="H907" s="140"/>
      <c r="I907" s="140"/>
      <c r="J907" s="140"/>
      <c r="K907" s="140"/>
      <c r="L907" s="140"/>
      <c r="M907" s="140"/>
      <c r="N907" s="140"/>
      <c r="O907" s="140"/>
      <c r="P907" s="140"/>
      <c r="Q907" s="140"/>
      <c r="R907" s="140"/>
      <c r="S907" s="140"/>
      <c r="T907" s="140"/>
      <c r="U907" s="140"/>
      <c r="V907" s="140"/>
      <c r="W907" s="140"/>
      <c r="X907" s="140"/>
      <c r="Y907" s="140"/>
      <c r="Z907" s="140"/>
      <c r="AA907" s="140"/>
    </row>
    <row r="908" spans="1:27" ht="12.5">
      <c r="A908" s="140"/>
      <c r="B908" s="140"/>
      <c r="C908" s="140"/>
      <c r="D908" s="140"/>
      <c r="E908" s="140"/>
      <c r="F908" s="140"/>
      <c r="G908" s="140"/>
      <c r="H908" s="140"/>
      <c r="I908" s="140"/>
      <c r="J908" s="140"/>
      <c r="K908" s="140"/>
      <c r="L908" s="140"/>
      <c r="M908" s="140"/>
      <c r="N908" s="140"/>
      <c r="O908" s="140"/>
      <c r="P908" s="140"/>
      <c r="Q908" s="140"/>
      <c r="R908" s="140"/>
      <c r="S908" s="140"/>
      <c r="T908" s="140"/>
      <c r="U908" s="140"/>
      <c r="V908" s="140"/>
      <c r="W908" s="140"/>
      <c r="X908" s="140"/>
      <c r="Y908" s="140"/>
      <c r="Z908" s="140"/>
      <c r="AA908" s="140"/>
    </row>
    <row r="909" spans="1:27" ht="12.5">
      <c r="A909" s="140"/>
      <c r="B909" s="140"/>
      <c r="C909" s="140"/>
      <c r="D909" s="140"/>
      <c r="E909" s="140"/>
      <c r="F909" s="140"/>
      <c r="G909" s="140"/>
      <c r="H909" s="140"/>
      <c r="I909" s="140"/>
      <c r="J909" s="140"/>
      <c r="K909" s="140"/>
      <c r="L909" s="140"/>
      <c r="M909" s="140"/>
      <c r="N909" s="140"/>
      <c r="O909" s="140"/>
      <c r="P909" s="140"/>
      <c r="Q909" s="140"/>
      <c r="R909" s="140"/>
      <c r="S909" s="140"/>
      <c r="T909" s="140"/>
      <c r="U909" s="140"/>
      <c r="V909" s="140"/>
      <c r="W909" s="140"/>
      <c r="X909" s="140"/>
      <c r="Y909" s="140"/>
      <c r="Z909" s="140"/>
      <c r="AA909" s="140"/>
    </row>
    <row r="910" spans="1:27" ht="12.5">
      <c r="A910" s="140"/>
      <c r="B910" s="140"/>
      <c r="C910" s="140"/>
      <c r="D910" s="140"/>
      <c r="E910" s="140"/>
      <c r="F910" s="140"/>
      <c r="G910" s="140"/>
      <c r="H910" s="140"/>
      <c r="I910" s="140"/>
      <c r="J910" s="140"/>
      <c r="K910" s="140"/>
      <c r="L910" s="140"/>
      <c r="M910" s="140"/>
      <c r="N910" s="140"/>
      <c r="O910" s="140"/>
      <c r="P910" s="140"/>
      <c r="Q910" s="140"/>
      <c r="R910" s="140"/>
      <c r="S910" s="140"/>
      <c r="T910" s="140"/>
      <c r="U910" s="140"/>
      <c r="V910" s="140"/>
      <c r="W910" s="140"/>
      <c r="X910" s="140"/>
      <c r="Y910" s="140"/>
      <c r="Z910" s="140"/>
      <c r="AA910" s="140"/>
    </row>
    <row r="911" spans="1:27" ht="12.5">
      <c r="A911" s="140"/>
      <c r="B911" s="140"/>
      <c r="C911" s="140"/>
      <c r="D911" s="140"/>
      <c r="E911" s="140"/>
      <c r="F911" s="140"/>
      <c r="G911" s="140"/>
      <c r="H911" s="140"/>
      <c r="I911" s="140"/>
      <c r="J911" s="140"/>
      <c r="K911" s="140"/>
      <c r="L911" s="140"/>
      <c r="M911" s="140"/>
      <c r="N911" s="140"/>
      <c r="O911" s="140"/>
      <c r="P911" s="140"/>
      <c r="Q911" s="140"/>
      <c r="R911" s="140"/>
      <c r="S911" s="140"/>
      <c r="T911" s="140"/>
      <c r="U911" s="140"/>
      <c r="V911" s="140"/>
      <c r="W911" s="140"/>
      <c r="X911" s="140"/>
      <c r="Y911" s="140"/>
      <c r="Z911" s="140"/>
      <c r="AA911" s="140"/>
    </row>
    <row r="912" spans="1:27" ht="12.5">
      <c r="A912" s="140"/>
      <c r="B912" s="140"/>
      <c r="C912" s="140"/>
      <c r="D912" s="140"/>
      <c r="E912" s="140"/>
      <c r="F912" s="140"/>
      <c r="G912" s="140"/>
      <c r="H912" s="140"/>
      <c r="I912" s="140"/>
      <c r="J912" s="140"/>
      <c r="K912" s="140"/>
      <c r="L912" s="140"/>
      <c r="M912" s="140"/>
      <c r="N912" s="140"/>
      <c r="O912" s="140"/>
      <c r="P912" s="140"/>
      <c r="Q912" s="140"/>
      <c r="R912" s="140"/>
      <c r="S912" s="140"/>
      <c r="T912" s="140"/>
      <c r="U912" s="140"/>
      <c r="V912" s="140"/>
      <c r="W912" s="140"/>
      <c r="X912" s="140"/>
      <c r="Y912" s="140"/>
      <c r="Z912" s="140"/>
      <c r="AA912" s="140"/>
    </row>
    <row r="913" spans="1:27" ht="12.5">
      <c r="A913" s="140"/>
      <c r="B913" s="140"/>
      <c r="C913" s="140"/>
      <c r="D913" s="140"/>
      <c r="E913" s="140"/>
      <c r="F913" s="140"/>
      <c r="G913" s="140"/>
      <c r="H913" s="140"/>
      <c r="I913" s="140"/>
      <c r="J913" s="140"/>
      <c r="K913" s="140"/>
      <c r="L913" s="140"/>
      <c r="M913" s="140"/>
      <c r="N913" s="140"/>
      <c r="O913" s="140"/>
      <c r="P913" s="140"/>
      <c r="Q913" s="140"/>
      <c r="R913" s="140"/>
      <c r="S913" s="140"/>
      <c r="T913" s="140"/>
      <c r="U913" s="140"/>
      <c r="V913" s="140"/>
      <c r="W913" s="140"/>
      <c r="X913" s="140"/>
      <c r="Y913" s="140"/>
      <c r="Z913" s="140"/>
      <c r="AA913" s="140"/>
    </row>
    <row r="914" spans="1:27" ht="12.5">
      <c r="A914" s="140"/>
      <c r="B914" s="140"/>
      <c r="C914" s="140"/>
      <c r="D914" s="140"/>
      <c r="E914" s="140"/>
      <c r="F914" s="140"/>
      <c r="G914" s="140"/>
      <c r="H914" s="140"/>
      <c r="I914" s="140"/>
      <c r="J914" s="140"/>
      <c r="K914" s="140"/>
      <c r="L914" s="140"/>
      <c r="M914" s="140"/>
      <c r="N914" s="140"/>
      <c r="O914" s="140"/>
      <c r="P914" s="140"/>
      <c r="Q914" s="140"/>
      <c r="R914" s="140"/>
      <c r="S914" s="140"/>
      <c r="T914" s="140"/>
      <c r="U914" s="140"/>
      <c r="V914" s="140"/>
      <c r="W914" s="140"/>
      <c r="X914" s="140"/>
      <c r="Y914" s="140"/>
      <c r="Z914" s="140"/>
      <c r="AA914" s="140"/>
    </row>
    <row r="915" spans="1:27" ht="12.5">
      <c r="A915" s="140"/>
      <c r="B915" s="140"/>
      <c r="C915" s="140"/>
      <c r="D915" s="140"/>
      <c r="E915" s="140"/>
      <c r="F915" s="140"/>
      <c r="G915" s="140"/>
      <c r="H915" s="140"/>
      <c r="I915" s="140"/>
      <c r="J915" s="140"/>
      <c r="K915" s="140"/>
      <c r="L915" s="140"/>
      <c r="M915" s="140"/>
      <c r="N915" s="140"/>
      <c r="O915" s="140"/>
      <c r="P915" s="140"/>
      <c r="Q915" s="140"/>
      <c r="R915" s="140"/>
      <c r="S915" s="140"/>
      <c r="T915" s="140"/>
      <c r="U915" s="140"/>
      <c r="V915" s="140"/>
      <c r="W915" s="140"/>
      <c r="X915" s="140"/>
      <c r="Y915" s="140"/>
      <c r="Z915" s="140"/>
      <c r="AA915" s="140"/>
    </row>
    <row r="916" spans="1:27" ht="12.5">
      <c r="A916" s="140"/>
      <c r="B916" s="140"/>
      <c r="C916" s="140"/>
      <c r="D916" s="140"/>
      <c r="E916" s="140"/>
      <c r="F916" s="140"/>
      <c r="G916" s="140"/>
      <c r="H916" s="140"/>
      <c r="I916" s="140"/>
      <c r="J916" s="140"/>
      <c r="K916" s="140"/>
      <c r="L916" s="140"/>
      <c r="M916" s="140"/>
      <c r="N916" s="140"/>
      <c r="O916" s="140"/>
      <c r="P916" s="140"/>
      <c r="Q916" s="140"/>
      <c r="R916" s="140"/>
      <c r="S916" s="140"/>
      <c r="T916" s="140"/>
      <c r="U916" s="140"/>
      <c r="V916" s="140"/>
      <c r="W916" s="140"/>
      <c r="X916" s="140"/>
      <c r="Y916" s="140"/>
      <c r="Z916" s="140"/>
      <c r="AA916" s="140"/>
    </row>
    <row r="917" spans="1:27" ht="12.5">
      <c r="A917" s="140"/>
      <c r="B917" s="140"/>
      <c r="C917" s="140"/>
      <c r="D917" s="140"/>
      <c r="E917" s="140"/>
      <c r="F917" s="140"/>
      <c r="G917" s="140"/>
      <c r="H917" s="140"/>
      <c r="I917" s="140"/>
      <c r="J917" s="140"/>
      <c r="K917" s="140"/>
      <c r="L917" s="140"/>
      <c r="M917" s="140"/>
      <c r="N917" s="140"/>
      <c r="O917" s="140"/>
      <c r="P917" s="140"/>
      <c r="Q917" s="140"/>
      <c r="R917" s="140"/>
      <c r="S917" s="140"/>
      <c r="T917" s="140"/>
      <c r="U917" s="140"/>
      <c r="V917" s="140"/>
      <c r="W917" s="140"/>
      <c r="X917" s="140"/>
      <c r="Y917" s="140"/>
      <c r="Z917" s="140"/>
      <c r="AA917" s="140"/>
    </row>
    <row r="918" spans="1:27" ht="12.5">
      <c r="A918" s="140"/>
      <c r="B918" s="140"/>
      <c r="C918" s="140"/>
      <c r="D918" s="140"/>
      <c r="E918" s="140"/>
      <c r="F918" s="140"/>
      <c r="G918" s="140"/>
      <c r="H918" s="140"/>
      <c r="I918" s="140"/>
      <c r="J918" s="140"/>
      <c r="K918" s="140"/>
      <c r="L918" s="140"/>
      <c r="M918" s="140"/>
      <c r="N918" s="140"/>
      <c r="O918" s="140"/>
      <c r="P918" s="140"/>
      <c r="Q918" s="140"/>
      <c r="R918" s="140"/>
      <c r="S918" s="140"/>
      <c r="T918" s="140"/>
      <c r="U918" s="140"/>
      <c r="V918" s="140"/>
      <c r="W918" s="140"/>
      <c r="X918" s="140"/>
      <c r="Y918" s="140"/>
      <c r="Z918" s="140"/>
      <c r="AA918" s="140"/>
    </row>
    <row r="919" spans="1:27" ht="12.5">
      <c r="A919" s="140"/>
      <c r="B919" s="140"/>
      <c r="C919" s="140"/>
      <c r="D919" s="140"/>
      <c r="E919" s="140"/>
      <c r="F919" s="140"/>
      <c r="G919" s="140"/>
      <c r="H919" s="140"/>
      <c r="I919" s="140"/>
      <c r="J919" s="140"/>
      <c r="K919" s="140"/>
      <c r="L919" s="140"/>
      <c r="M919" s="140"/>
      <c r="N919" s="140"/>
      <c r="O919" s="140"/>
      <c r="P919" s="140"/>
      <c r="Q919" s="140"/>
      <c r="R919" s="140"/>
      <c r="S919" s="140"/>
      <c r="T919" s="140"/>
      <c r="U919" s="140"/>
      <c r="V919" s="140"/>
      <c r="W919" s="140"/>
      <c r="X919" s="140"/>
      <c r="Y919" s="140"/>
      <c r="Z919" s="140"/>
      <c r="AA919" s="140"/>
    </row>
    <row r="920" spans="1:27" ht="12.5">
      <c r="A920" s="140"/>
      <c r="B920" s="140"/>
      <c r="C920" s="140"/>
      <c r="D920" s="140"/>
      <c r="E920" s="140"/>
      <c r="F920" s="140"/>
      <c r="G920" s="140"/>
      <c r="H920" s="140"/>
      <c r="I920" s="140"/>
      <c r="J920" s="140"/>
      <c r="K920" s="140"/>
      <c r="L920" s="140"/>
      <c r="M920" s="140"/>
      <c r="N920" s="140"/>
      <c r="O920" s="140"/>
      <c r="P920" s="140"/>
      <c r="Q920" s="140"/>
      <c r="R920" s="140"/>
      <c r="S920" s="140"/>
      <c r="T920" s="140"/>
      <c r="U920" s="140"/>
      <c r="V920" s="140"/>
      <c r="W920" s="140"/>
      <c r="X920" s="140"/>
      <c r="Y920" s="140"/>
      <c r="Z920" s="140"/>
      <c r="AA920" s="140"/>
    </row>
    <row r="921" spans="1:27" ht="12.5">
      <c r="A921" s="140"/>
      <c r="B921" s="140"/>
      <c r="C921" s="140"/>
      <c r="D921" s="140"/>
      <c r="E921" s="140"/>
      <c r="F921" s="140"/>
      <c r="G921" s="140"/>
      <c r="H921" s="140"/>
      <c r="I921" s="140"/>
      <c r="J921" s="140"/>
      <c r="K921" s="140"/>
      <c r="L921" s="140"/>
      <c r="M921" s="140"/>
      <c r="N921" s="140"/>
      <c r="O921" s="140"/>
      <c r="P921" s="140"/>
      <c r="Q921" s="140"/>
      <c r="R921" s="140"/>
      <c r="S921" s="140"/>
      <c r="T921" s="140"/>
      <c r="U921" s="140"/>
      <c r="V921" s="140"/>
      <c r="W921" s="140"/>
      <c r="X921" s="140"/>
      <c r="Y921" s="140"/>
      <c r="Z921" s="140"/>
      <c r="AA921" s="140"/>
    </row>
    <row r="922" spans="1:27" ht="12.5">
      <c r="A922" s="140"/>
      <c r="B922" s="140"/>
      <c r="C922" s="140"/>
      <c r="D922" s="140"/>
      <c r="E922" s="140"/>
      <c r="F922" s="140"/>
      <c r="G922" s="140"/>
      <c r="H922" s="140"/>
      <c r="I922" s="140"/>
      <c r="J922" s="140"/>
      <c r="K922" s="140"/>
      <c r="L922" s="140"/>
      <c r="M922" s="140"/>
      <c r="N922" s="140"/>
      <c r="O922" s="140"/>
      <c r="P922" s="140"/>
      <c r="Q922" s="140"/>
      <c r="R922" s="140"/>
      <c r="S922" s="140"/>
      <c r="T922" s="140"/>
      <c r="U922" s="140"/>
      <c r="V922" s="140"/>
      <c r="W922" s="140"/>
      <c r="X922" s="140"/>
      <c r="Y922" s="140"/>
      <c r="Z922" s="140"/>
      <c r="AA922" s="140"/>
    </row>
    <row r="923" spans="1:27" ht="12.5">
      <c r="A923" s="140"/>
      <c r="B923" s="140"/>
      <c r="C923" s="140"/>
      <c r="D923" s="140"/>
      <c r="E923" s="140"/>
      <c r="F923" s="140"/>
      <c r="G923" s="140"/>
      <c r="H923" s="140"/>
      <c r="I923" s="140"/>
      <c r="J923" s="140"/>
      <c r="K923" s="140"/>
      <c r="L923" s="140"/>
      <c r="M923" s="140"/>
      <c r="N923" s="140"/>
      <c r="O923" s="140"/>
      <c r="P923" s="140"/>
      <c r="Q923" s="140"/>
      <c r="R923" s="140"/>
      <c r="S923" s="140"/>
      <c r="T923" s="140"/>
      <c r="U923" s="140"/>
      <c r="V923" s="140"/>
      <c r="W923" s="140"/>
      <c r="X923" s="140"/>
      <c r="Y923" s="140"/>
      <c r="Z923" s="140"/>
      <c r="AA923" s="140"/>
    </row>
    <row r="924" spans="1:27" ht="12.5">
      <c r="A924" s="140"/>
      <c r="B924" s="140"/>
      <c r="C924" s="140"/>
      <c r="D924" s="140"/>
      <c r="E924" s="140"/>
      <c r="F924" s="140"/>
      <c r="G924" s="140"/>
      <c r="H924" s="140"/>
      <c r="I924" s="140"/>
      <c r="J924" s="140"/>
      <c r="K924" s="140"/>
      <c r="L924" s="140"/>
      <c r="M924" s="140"/>
      <c r="N924" s="140"/>
      <c r="O924" s="140"/>
      <c r="P924" s="140"/>
      <c r="Q924" s="140"/>
      <c r="R924" s="140"/>
      <c r="S924" s="140"/>
      <c r="T924" s="140"/>
      <c r="U924" s="140"/>
      <c r="V924" s="140"/>
      <c r="W924" s="140"/>
      <c r="X924" s="140"/>
      <c r="Y924" s="140"/>
      <c r="Z924" s="140"/>
      <c r="AA924" s="140"/>
    </row>
    <row r="925" spans="1:27" ht="12.5">
      <c r="A925" s="140"/>
      <c r="B925" s="140"/>
      <c r="C925" s="140"/>
      <c r="D925" s="140"/>
      <c r="E925" s="140"/>
      <c r="F925" s="140"/>
      <c r="G925" s="140"/>
      <c r="H925" s="140"/>
      <c r="I925" s="140"/>
      <c r="J925" s="140"/>
      <c r="K925" s="140"/>
      <c r="L925" s="140"/>
      <c r="M925" s="140"/>
      <c r="N925" s="140"/>
      <c r="O925" s="140"/>
      <c r="P925" s="140"/>
      <c r="Q925" s="140"/>
      <c r="R925" s="140"/>
      <c r="S925" s="140"/>
      <c r="T925" s="140"/>
      <c r="U925" s="140"/>
      <c r="V925" s="140"/>
      <c r="W925" s="140"/>
      <c r="X925" s="140"/>
      <c r="Y925" s="140"/>
      <c r="Z925" s="140"/>
      <c r="AA925" s="140"/>
    </row>
    <row r="926" spans="1:27" ht="12.5">
      <c r="A926" s="140"/>
      <c r="B926" s="140"/>
      <c r="C926" s="140"/>
      <c r="D926" s="140"/>
      <c r="E926" s="140"/>
      <c r="F926" s="140"/>
      <c r="G926" s="140"/>
      <c r="H926" s="140"/>
      <c r="I926" s="140"/>
      <c r="J926" s="140"/>
      <c r="K926" s="140"/>
      <c r="L926" s="140"/>
      <c r="M926" s="140"/>
      <c r="N926" s="140"/>
      <c r="O926" s="140"/>
      <c r="P926" s="140"/>
      <c r="Q926" s="140"/>
      <c r="R926" s="140"/>
      <c r="S926" s="140"/>
      <c r="T926" s="140"/>
      <c r="U926" s="140"/>
      <c r="V926" s="140"/>
      <c r="W926" s="140"/>
      <c r="X926" s="140"/>
      <c r="Y926" s="140"/>
      <c r="Z926" s="140"/>
      <c r="AA926" s="140"/>
    </row>
    <row r="927" spans="1:27" ht="12.5">
      <c r="A927" s="140"/>
      <c r="B927" s="140"/>
      <c r="C927" s="140"/>
      <c r="D927" s="140"/>
      <c r="E927" s="140"/>
      <c r="F927" s="140"/>
      <c r="G927" s="140"/>
      <c r="H927" s="140"/>
      <c r="I927" s="140"/>
      <c r="J927" s="140"/>
      <c r="K927" s="140"/>
      <c r="L927" s="140"/>
      <c r="M927" s="140"/>
      <c r="N927" s="140"/>
      <c r="O927" s="140"/>
      <c r="P927" s="140"/>
      <c r="Q927" s="140"/>
      <c r="R927" s="140"/>
      <c r="S927" s="140"/>
      <c r="T927" s="140"/>
      <c r="U927" s="140"/>
      <c r="V927" s="140"/>
      <c r="W927" s="140"/>
      <c r="X927" s="140"/>
      <c r="Y927" s="140"/>
      <c r="Z927" s="140"/>
      <c r="AA927" s="140"/>
    </row>
    <row r="928" spans="1:27" ht="12.5">
      <c r="A928" s="140"/>
      <c r="B928" s="140"/>
      <c r="C928" s="140"/>
      <c r="D928" s="140"/>
      <c r="E928" s="140"/>
      <c r="F928" s="140"/>
      <c r="G928" s="140"/>
      <c r="H928" s="140"/>
      <c r="I928" s="140"/>
      <c r="J928" s="140"/>
      <c r="K928" s="140"/>
      <c r="L928" s="140"/>
      <c r="M928" s="140"/>
      <c r="N928" s="140"/>
      <c r="O928" s="140"/>
      <c r="P928" s="140"/>
      <c r="Q928" s="140"/>
      <c r="R928" s="140"/>
      <c r="S928" s="140"/>
      <c r="T928" s="140"/>
      <c r="U928" s="140"/>
      <c r="V928" s="140"/>
      <c r="W928" s="140"/>
      <c r="X928" s="140"/>
      <c r="Y928" s="140"/>
      <c r="Z928" s="140"/>
      <c r="AA928" s="140"/>
    </row>
    <row r="929" spans="1:27" ht="12.5">
      <c r="A929" s="140"/>
      <c r="B929" s="140"/>
      <c r="C929" s="140"/>
      <c r="D929" s="140"/>
      <c r="E929" s="140"/>
      <c r="F929" s="140"/>
      <c r="G929" s="140"/>
      <c r="H929" s="140"/>
      <c r="I929" s="140"/>
      <c r="J929" s="140"/>
      <c r="K929" s="140"/>
      <c r="L929" s="140"/>
      <c r="M929" s="140"/>
      <c r="N929" s="140"/>
      <c r="O929" s="140"/>
      <c r="P929" s="140"/>
      <c r="Q929" s="140"/>
      <c r="R929" s="140"/>
      <c r="S929" s="140"/>
      <c r="T929" s="140"/>
      <c r="U929" s="140"/>
      <c r="V929" s="140"/>
      <c r="W929" s="140"/>
      <c r="X929" s="140"/>
      <c r="Y929" s="140"/>
      <c r="Z929" s="140"/>
      <c r="AA929" s="140"/>
    </row>
    <row r="930" spans="1:27" ht="12.5">
      <c r="A930" s="140"/>
      <c r="B930" s="140"/>
      <c r="C930" s="140"/>
      <c r="D930" s="140"/>
      <c r="E930" s="140"/>
      <c r="F930" s="140"/>
      <c r="G930" s="140"/>
      <c r="H930" s="140"/>
      <c r="I930" s="140"/>
      <c r="J930" s="140"/>
      <c r="K930" s="140"/>
      <c r="L930" s="140"/>
      <c r="M930" s="140"/>
      <c r="N930" s="140"/>
      <c r="O930" s="140"/>
      <c r="P930" s="140"/>
      <c r="Q930" s="140"/>
      <c r="R930" s="140"/>
      <c r="S930" s="140"/>
      <c r="T930" s="140"/>
      <c r="U930" s="140"/>
      <c r="V930" s="140"/>
      <c r="W930" s="140"/>
      <c r="X930" s="140"/>
      <c r="Y930" s="140"/>
      <c r="Z930" s="140"/>
      <c r="AA930" s="140"/>
    </row>
    <row r="931" spans="1:27" ht="12.5">
      <c r="A931" s="140"/>
      <c r="B931" s="140"/>
      <c r="C931" s="140"/>
      <c r="D931" s="140"/>
      <c r="E931" s="140"/>
      <c r="F931" s="140"/>
      <c r="G931" s="140"/>
      <c r="H931" s="140"/>
      <c r="I931" s="140"/>
      <c r="J931" s="140"/>
      <c r="K931" s="140"/>
      <c r="L931" s="140"/>
      <c r="M931" s="140"/>
      <c r="N931" s="140"/>
      <c r="O931" s="140"/>
      <c r="P931" s="140"/>
      <c r="Q931" s="140"/>
      <c r="R931" s="140"/>
      <c r="S931" s="140"/>
      <c r="T931" s="140"/>
      <c r="U931" s="140"/>
      <c r="V931" s="140"/>
      <c r="W931" s="140"/>
      <c r="X931" s="140"/>
      <c r="Y931" s="140"/>
      <c r="Z931" s="140"/>
      <c r="AA931" s="140"/>
    </row>
    <row r="932" spans="1:27" ht="12.5">
      <c r="A932" s="140"/>
      <c r="B932" s="140"/>
      <c r="C932" s="140"/>
      <c r="D932" s="140"/>
      <c r="E932" s="140"/>
      <c r="F932" s="140"/>
      <c r="G932" s="140"/>
      <c r="H932" s="140"/>
      <c r="I932" s="140"/>
      <c r="J932" s="140"/>
      <c r="K932" s="140"/>
      <c r="L932" s="140"/>
      <c r="M932" s="140"/>
      <c r="N932" s="140"/>
      <c r="O932" s="140"/>
      <c r="P932" s="140"/>
      <c r="Q932" s="140"/>
      <c r="R932" s="140"/>
      <c r="S932" s="140"/>
      <c r="T932" s="140"/>
      <c r="U932" s="140"/>
      <c r="V932" s="140"/>
      <c r="W932" s="140"/>
      <c r="X932" s="140"/>
      <c r="Y932" s="140"/>
      <c r="Z932" s="140"/>
      <c r="AA932" s="140"/>
    </row>
    <row r="933" spans="1:27" ht="12.5">
      <c r="A933" s="140"/>
      <c r="B933" s="140"/>
      <c r="C933" s="140"/>
      <c r="D933" s="140"/>
      <c r="E933" s="140"/>
      <c r="F933" s="140"/>
      <c r="G933" s="140"/>
      <c r="H933" s="140"/>
      <c r="I933" s="140"/>
      <c r="J933" s="140"/>
      <c r="K933" s="140"/>
      <c r="L933" s="140"/>
      <c r="M933" s="140"/>
      <c r="N933" s="140"/>
      <c r="O933" s="140"/>
      <c r="P933" s="140"/>
      <c r="Q933" s="140"/>
      <c r="R933" s="140"/>
      <c r="S933" s="140"/>
      <c r="T933" s="140"/>
      <c r="U933" s="140"/>
      <c r="V933" s="140"/>
      <c r="W933" s="140"/>
      <c r="X933" s="140"/>
      <c r="Y933" s="140"/>
      <c r="Z933" s="140"/>
      <c r="AA933" s="140"/>
    </row>
    <row r="934" spans="1:27" ht="12.5">
      <c r="A934" s="140"/>
      <c r="B934" s="140"/>
      <c r="C934" s="140"/>
      <c r="D934" s="140"/>
      <c r="E934" s="140"/>
      <c r="F934" s="140"/>
      <c r="G934" s="140"/>
      <c r="H934" s="140"/>
      <c r="I934" s="140"/>
      <c r="J934" s="140"/>
      <c r="K934" s="140"/>
      <c r="L934" s="140"/>
      <c r="M934" s="140"/>
      <c r="N934" s="140"/>
      <c r="O934" s="140"/>
      <c r="P934" s="140"/>
      <c r="Q934" s="140"/>
      <c r="R934" s="140"/>
      <c r="S934" s="140"/>
      <c r="T934" s="140"/>
      <c r="U934" s="140"/>
      <c r="V934" s="140"/>
      <c r="W934" s="140"/>
      <c r="X934" s="140"/>
      <c r="Y934" s="140"/>
      <c r="Z934" s="140"/>
      <c r="AA934" s="140"/>
    </row>
    <row r="935" spans="1:27" ht="12.5">
      <c r="A935" s="140"/>
      <c r="B935" s="140"/>
      <c r="C935" s="140"/>
      <c r="D935" s="140"/>
      <c r="E935" s="140"/>
      <c r="F935" s="140"/>
      <c r="G935" s="140"/>
      <c r="H935" s="140"/>
      <c r="I935" s="140"/>
      <c r="J935" s="140"/>
      <c r="K935" s="140"/>
      <c r="L935" s="140"/>
      <c r="M935" s="140"/>
      <c r="N935" s="140"/>
      <c r="O935" s="140"/>
      <c r="P935" s="140"/>
      <c r="Q935" s="140"/>
      <c r="R935" s="140"/>
      <c r="S935" s="140"/>
      <c r="T935" s="140"/>
      <c r="U935" s="140"/>
      <c r="V935" s="140"/>
      <c r="W935" s="140"/>
      <c r="X935" s="140"/>
      <c r="Y935" s="140"/>
      <c r="Z935" s="140"/>
      <c r="AA935" s="140"/>
    </row>
    <row r="936" spans="1:27" ht="12.5">
      <c r="A936" s="140"/>
      <c r="B936" s="140"/>
      <c r="C936" s="140"/>
      <c r="D936" s="140"/>
      <c r="E936" s="140"/>
      <c r="F936" s="140"/>
      <c r="G936" s="140"/>
      <c r="H936" s="140"/>
      <c r="I936" s="140"/>
      <c r="J936" s="140"/>
      <c r="K936" s="140"/>
      <c r="L936" s="140"/>
      <c r="M936" s="140"/>
      <c r="N936" s="140"/>
      <c r="O936" s="140"/>
      <c r="P936" s="140"/>
      <c r="Q936" s="140"/>
      <c r="R936" s="140"/>
      <c r="S936" s="140"/>
      <c r="T936" s="140"/>
      <c r="U936" s="140"/>
      <c r="V936" s="140"/>
      <c r="W936" s="140"/>
      <c r="X936" s="140"/>
      <c r="Y936" s="140"/>
      <c r="Z936" s="140"/>
      <c r="AA936" s="140"/>
    </row>
    <row r="937" spans="1:27" ht="12.5">
      <c r="A937" s="140"/>
      <c r="B937" s="140"/>
      <c r="C937" s="140"/>
      <c r="D937" s="140"/>
      <c r="E937" s="140"/>
      <c r="F937" s="140"/>
      <c r="G937" s="140"/>
      <c r="H937" s="140"/>
      <c r="I937" s="140"/>
      <c r="J937" s="140"/>
      <c r="K937" s="140"/>
      <c r="L937" s="140"/>
      <c r="M937" s="140"/>
      <c r="N937" s="140"/>
      <c r="O937" s="140"/>
      <c r="P937" s="140"/>
      <c r="Q937" s="140"/>
      <c r="R937" s="140"/>
      <c r="S937" s="140"/>
      <c r="T937" s="140"/>
      <c r="U937" s="140"/>
      <c r="V937" s="140"/>
      <c r="W937" s="140"/>
      <c r="X937" s="140"/>
      <c r="Y937" s="140"/>
      <c r="Z937" s="140"/>
      <c r="AA937" s="140"/>
    </row>
    <row r="938" spans="1:27" ht="12.5">
      <c r="A938" s="140"/>
      <c r="B938" s="140"/>
      <c r="C938" s="140"/>
      <c r="D938" s="140"/>
      <c r="E938" s="140"/>
      <c r="F938" s="140"/>
      <c r="G938" s="140"/>
      <c r="H938" s="140"/>
      <c r="I938" s="140"/>
      <c r="J938" s="140"/>
      <c r="K938" s="140"/>
      <c r="L938" s="140"/>
      <c r="M938" s="140"/>
      <c r="N938" s="140"/>
      <c r="O938" s="140"/>
      <c r="P938" s="140"/>
      <c r="Q938" s="140"/>
      <c r="R938" s="140"/>
      <c r="S938" s="140"/>
      <c r="T938" s="140"/>
      <c r="U938" s="140"/>
      <c r="V938" s="140"/>
      <c r="W938" s="140"/>
      <c r="X938" s="140"/>
      <c r="Y938" s="140"/>
      <c r="Z938" s="140"/>
      <c r="AA938" s="140"/>
    </row>
    <row r="939" spans="1:27" ht="12.5">
      <c r="A939" s="140"/>
      <c r="B939" s="140"/>
      <c r="C939" s="140"/>
      <c r="D939" s="140"/>
      <c r="E939" s="140"/>
      <c r="F939" s="140"/>
      <c r="G939" s="140"/>
      <c r="H939" s="140"/>
      <c r="I939" s="140"/>
      <c r="J939" s="140"/>
      <c r="K939" s="140"/>
      <c r="L939" s="140"/>
      <c r="M939" s="140"/>
      <c r="N939" s="140"/>
      <c r="O939" s="140"/>
      <c r="P939" s="140"/>
      <c r="Q939" s="140"/>
      <c r="R939" s="140"/>
      <c r="S939" s="140"/>
      <c r="T939" s="140"/>
      <c r="U939" s="140"/>
      <c r="V939" s="140"/>
      <c r="W939" s="140"/>
      <c r="X939" s="140"/>
      <c r="Y939" s="140"/>
      <c r="Z939" s="140"/>
      <c r="AA939" s="140"/>
    </row>
    <row r="940" spans="1:27" ht="12.5">
      <c r="A940" s="140"/>
      <c r="B940" s="140"/>
      <c r="C940" s="140"/>
      <c r="D940" s="140"/>
      <c r="E940" s="140"/>
      <c r="F940" s="140"/>
      <c r="G940" s="140"/>
      <c r="H940" s="140"/>
      <c r="I940" s="140"/>
      <c r="J940" s="140"/>
      <c r="K940" s="140"/>
      <c r="L940" s="140"/>
      <c r="M940" s="140"/>
      <c r="N940" s="140"/>
      <c r="O940" s="140"/>
      <c r="P940" s="140"/>
      <c r="Q940" s="140"/>
      <c r="R940" s="140"/>
      <c r="S940" s="140"/>
      <c r="T940" s="140"/>
      <c r="U940" s="140"/>
      <c r="V940" s="140"/>
      <c r="W940" s="140"/>
      <c r="X940" s="140"/>
      <c r="Y940" s="140"/>
      <c r="Z940" s="140"/>
      <c r="AA940" s="140"/>
    </row>
    <row r="941" spans="1:27" ht="12.5">
      <c r="A941" s="140"/>
      <c r="B941" s="140"/>
      <c r="C941" s="140"/>
      <c r="D941" s="140"/>
      <c r="E941" s="140"/>
      <c r="F941" s="140"/>
      <c r="G941" s="140"/>
      <c r="H941" s="140"/>
      <c r="I941" s="140"/>
      <c r="J941" s="140"/>
      <c r="K941" s="140"/>
      <c r="L941" s="140"/>
      <c r="M941" s="140"/>
      <c r="N941" s="140"/>
      <c r="O941" s="140"/>
      <c r="P941" s="140"/>
      <c r="Q941" s="140"/>
      <c r="R941" s="140"/>
      <c r="S941" s="140"/>
      <c r="T941" s="140"/>
      <c r="U941" s="140"/>
      <c r="V941" s="140"/>
      <c r="W941" s="140"/>
      <c r="X941" s="140"/>
      <c r="Y941" s="140"/>
      <c r="Z941" s="140"/>
      <c r="AA941" s="140"/>
    </row>
    <row r="942" spans="1:27" ht="12.5">
      <c r="A942" s="140"/>
      <c r="B942" s="140"/>
      <c r="C942" s="140"/>
      <c r="D942" s="140"/>
      <c r="E942" s="140"/>
      <c r="F942" s="140"/>
      <c r="G942" s="140"/>
      <c r="H942" s="140"/>
      <c r="I942" s="140"/>
      <c r="J942" s="140"/>
      <c r="K942" s="140"/>
      <c r="L942" s="140"/>
      <c r="M942" s="140"/>
      <c r="N942" s="140"/>
      <c r="O942" s="140"/>
      <c r="P942" s="140"/>
      <c r="Q942" s="140"/>
      <c r="R942" s="140"/>
      <c r="S942" s="140"/>
      <c r="T942" s="140"/>
      <c r="U942" s="140"/>
      <c r="V942" s="140"/>
      <c r="W942" s="140"/>
      <c r="X942" s="140"/>
      <c r="Y942" s="140"/>
      <c r="Z942" s="140"/>
      <c r="AA942" s="140"/>
    </row>
    <row r="943" spans="1:27" ht="12.5">
      <c r="A943" s="140"/>
      <c r="B943" s="140"/>
      <c r="C943" s="140"/>
      <c r="D943" s="140"/>
      <c r="E943" s="140"/>
      <c r="F943" s="140"/>
      <c r="G943" s="140"/>
      <c r="H943" s="140"/>
      <c r="I943" s="140"/>
      <c r="J943" s="140"/>
      <c r="K943" s="140"/>
      <c r="L943" s="140"/>
      <c r="M943" s="140"/>
      <c r="N943" s="140"/>
      <c r="O943" s="140"/>
      <c r="P943" s="140"/>
      <c r="Q943" s="140"/>
      <c r="R943" s="140"/>
      <c r="S943" s="140"/>
      <c r="T943" s="140"/>
      <c r="U943" s="140"/>
      <c r="V943" s="140"/>
      <c r="W943" s="140"/>
      <c r="X943" s="140"/>
      <c r="Y943" s="140"/>
      <c r="Z943" s="140"/>
      <c r="AA943" s="140"/>
    </row>
    <row r="944" spans="1:27" ht="12.5">
      <c r="A944" s="140"/>
      <c r="B944" s="140"/>
      <c r="C944" s="140"/>
      <c r="D944" s="140"/>
      <c r="E944" s="140"/>
      <c r="F944" s="140"/>
      <c r="G944" s="140"/>
      <c r="H944" s="140"/>
      <c r="I944" s="140"/>
      <c r="J944" s="140"/>
      <c r="K944" s="140"/>
      <c r="L944" s="140"/>
      <c r="M944" s="140"/>
      <c r="N944" s="140"/>
      <c r="O944" s="140"/>
      <c r="P944" s="140"/>
      <c r="Q944" s="140"/>
      <c r="R944" s="140"/>
      <c r="S944" s="140"/>
      <c r="T944" s="140"/>
      <c r="U944" s="140"/>
      <c r="V944" s="140"/>
      <c r="W944" s="140"/>
      <c r="X944" s="140"/>
      <c r="Y944" s="140"/>
      <c r="Z944" s="140"/>
      <c r="AA944" s="140"/>
    </row>
    <row r="945" spans="1:27" ht="12.5">
      <c r="A945" s="140"/>
      <c r="B945" s="140"/>
      <c r="C945" s="140"/>
      <c r="D945" s="140"/>
      <c r="E945" s="140"/>
      <c r="F945" s="140"/>
      <c r="G945" s="140"/>
      <c r="H945" s="140"/>
      <c r="I945" s="140"/>
      <c r="J945" s="140"/>
      <c r="K945" s="140"/>
      <c r="L945" s="140"/>
      <c r="M945" s="140"/>
      <c r="N945" s="140"/>
      <c r="O945" s="140"/>
      <c r="P945" s="140"/>
      <c r="Q945" s="140"/>
      <c r="R945" s="140"/>
      <c r="S945" s="140"/>
      <c r="T945" s="140"/>
      <c r="U945" s="140"/>
      <c r="V945" s="140"/>
      <c r="W945" s="140"/>
      <c r="X945" s="140"/>
      <c r="Y945" s="140"/>
      <c r="Z945" s="140"/>
      <c r="AA945" s="140"/>
    </row>
    <row r="946" spans="1:27" ht="12.5">
      <c r="A946" s="140"/>
      <c r="B946" s="140"/>
      <c r="C946" s="140"/>
      <c r="D946" s="140"/>
      <c r="E946" s="140"/>
      <c r="F946" s="140"/>
      <c r="G946" s="140"/>
      <c r="H946" s="140"/>
      <c r="I946" s="140"/>
      <c r="J946" s="140"/>
      <c r="K946" s="140"/>
      <c r="L946" s="140"/>
      <c r="M946" s="140"/>
      <c r="N946" s="140"/>
      <c r="O946" s="140"/>
      <c r="P946" s="140"/>
      <c r="Q946" s="140"/>
      <c r="R946" s="140"/>
      <c r="S946" s="140"/>
      <c r="T946" s="140"/>
      <c r="U946" s="140"/>
      <c r="V946" s="140"/>
      <c r="W946" s="140"/>
      <c r="X946" s="140"/>
      <c r="Y946" s="140"/>
      <c r="Z946" s="140"/>
      <c r="AA946" s="140"/>
    </row>
    <row r="947" spans="1:27" ht="12.5">
      <c r="A947" s="140"/>
      <c r="B947" s="140"/>
      <c r="C947" s="140"/>
      <c r="D947" s="140"/>
      <c r="E947" s="140"/>
      <c r="F947" s="140"/>
      <c r="G947" s="140"/>
      <c r="H947" s="140"/>
      <c r="I947" s="140"/>
      <c r="J947" s="140"/>
      <c r="K947" s="140"/>
      <c r="L947" s="140"/>
      <c r="M947" s="140"/>
      <c r="N947" s="140"/>
      <c r="O947" s="140"/>
      <c r="P947" s="140"/>
      <c r="Q947" s="140"/>
      <c r="R947" s="140"/>
      <c r="S947" s="140"/>
      <c r="T947" s="140"/>
      <c r="U947" s="140"/>
      <c r="V947" s="140"/>
      <c r="W947" s="140"/>
      <c r="X947" s="140"/>
      <c r="Y947" s="140"/>
      <c r="Z947" s="140"/>
      <c r="AA947" s="140"/>
    </row>
    <row r="948" spans="1:27" ht="12.5">
      <c r="A948" s="140"/>
      <c r="B948" s="140"/>
      <c r="C948" s="140"/>
      <c r="D948" s="140"/>
      <c r="E948" s="140"/>
      <c r="F948" s="140"/>
      <c r="G948" s="140"/>
      <c r="H948" s="140"/>
      <c r="I948" s="140"/>
      <c r="J948" s="140"/>
      <c r="K948" s="140"/>
      <c r="L948" s="140"/>
      <c r="M948" s="140"/>
      <c r="N948" s="140"/>
      <c r="O948" s="140"/>
      <c r="P948" s="140"/>
      <c r="Q948" s="140"/>
      <c r="R948" s="140"/>
      <c r="S948" s="140"/>
      <c r="T948" s="140"/>
      <c r="U948" s="140"/>
      <c r="V948" s="140"/>
      <c r="W948" s="140"/>
      <c r="X948" s="140"/>
      <c r="Y948" s="140"/>
      <c r="Z948" s="140"/>
      <c r="AA948" s="140"/>
    </row>
    <row r="949" spans="1:27" ht="12.5">
      <c r="A949" s="140"/>
      <c r="B949" s="140"/>
      <c r="C949" s="140"/>
      <c r="D949" s="140"/>
      <c r="E949" s="140"/>
      <c r="F949" s="140"/>
      <c r="G949" s="140"/>
      <c r="H949" s="140"/>
      <c r="I949" s="140"/>
      <c r="J949" s="140"/>
      <c r="K949" s="140"/>
      <c r="L949" s="140"/>
      <c r="M949" s="140"/>
      <c r="N949" s="140"/>
      <c r="O949" s="140"/>
      <c r="P949" s="140"/>
      <c r="Q949" s="140"/>
      <c r="R949" s="140"/>
      <c r="S949" s="140"/>
      <c r="T949" s="140"/>
      <c r="U949" s="140"/>
      <c r="V949" s="140"/>
      <c r="W949" s="140"/>
      <c r="X949" s="140"/>
      <c r="Y949" s="140"/>
      <c r="Z949" s="140"/>
      <c r="AA949" s="140"/>
    </row>
    <row r="950" spans="1:27" ht="12.5">
      <c r="A950" s="140"/>
      <c r="B950" s="140"/>
      <c r="C950" s="140"/>
      <c r="D950" s="140"/>
      <c r="E950" s="140"/>
      <c r="F950" s="140"/>
      <c r="G950" s="140"/>
      <c r="H950" s="140"/>
      <c r="I950" s="140"/>
      <c r="J950" s="140"/>
      <c r="K950" s="140"/>
      <c r="L950" s="140"/>
      <c r="M950" s="140"/>
      <c r="N950" s="140"/>
      <c r="O950" s="140"/>
      <c r="P950" s="140"/>
      <c r="Q950" s="140"/>
      <c r="R950" s="140"/>
      <c r="S950" s="140"/>
      <c r="T950" s="140"/>
      <c r="U950" s="140"/>
      <c r="V950" s="140"/>
      <c r="W950" s="140"/>
      <c r="X950" s="140"/>
      <c r="Y950" s="140"/>
      <c r="Z950" s="140"/>
      <c r="AA950" s="140"/>
    </row>
    <row r="951" spans="1:27" ht="12.5">
      <c r="A951" s="140"/>
      <c r="B951" s="140"/>
      <c r="C951" s="140"/>
      <c r="D951" s="140"/>
      <c r="E951" s="140"/>
      <c r="F951" s="140"/>
      <c r="G951" s="140"/>
      <c r="H951" s="140"/>
      <c r="I951" s="140"/>
      <c r="J951" s="140"/>
      <c r="K951" s="140"/>
      <c r="L951" s="140"/>
      <c r="M951" s="140"/>
      <c r="N951" s="140"/>
      <c r="O951" s="140"/>
      <c r="P951" s="140"/>
      <c r="Q951" s="140"/>
      <c r="R951" s="140"/>
      <c r="S951" s="140"/>
      <c r="T951" s="140"/>
      <c r="U951" s="140"/>
      <c r="V951" s="140"/>
      <c r="W951" s="140"/>
      <c r="X951" s="140"/>
      <c r="Y951" s="140"/>
      <c r="Z951" s="140"/>
      <c r="AA951" s="140"/>
    </row>
    <row r="952" spans="1:27" ht="12.5">
      <c r="A952" s="140"/>
      <c r="B952" s="140"/>
      <c r="C952" s="140"/>
      <c r="D952" s="140"/>
      <c r="E952" s="140"/>
      <c r="F952" s="140"/>
      <c r="G952" s="140"/>
      <c r="H952" s="140"/>
      <c r="I952" s="140"/>
      <c r="J952" s="140"/>
      <c r="K952" s="140"/>
      <c r="L952" s="140"/>
      <c r="M952" s="140"/>
      <c r="N952" s="140"/>
      <c r="O952" s="140"/>
      <c r="P952" s="140"/>
      <c r="Q952" s="140"/>
      <c r="R952" s="140"/>
      <c r="S952" s="140"/>
      <c r="T952" s="140"/>
      <c r="U952" s="140"/>
      <c r="V952" s="140"/>
      <c r="W952" s="140"/>
      <c r="X952" s="140"/>
      <c r="Y952" s="140"/>
      <c r="Z952" s="140"/>
      <c r="AA952" s="140"/>
    </row>
    <row r="953" spans="1:27" ht="12.5">
      <c r="A953" s="140"/>
      <c r="B953" s="140"/>
      <c r="C953" s="140"/>
      <c r="D953" s="140"/>
      <c r="E953" s="140"/>
      <c r="F953" s="140"/>
      <c r="G953" s="140"/>
      <c r="H953" s="140"/>
      <c r="I953" s="140"/>
      <c r="J953" s="140"/>
      <c r="K953" s="140"/>
      <c r="L953" s="140"/>
      <c r="M953" s="140"/>
      <c r="N953" s="140"/>
      <c r="O953" s="140"/>
      <c r="P953" s="140"/>
      <c r="Q953" s="140"/>
      <c r="R953" s="140"/>
      <c r="S953" s="140"/>
      <c r="T953" s="140"/>
      <c r="U953" s="140"/>
      <c r="V953" s="140"/>
      <c r="W953" s="140"/>
      <c r="X953" s="140"/>
      <c r="Y953" s="140"/>
      <c r="Z953" s="140"/>
      <c r="AA953" s="140"/>
    </row>
    <row r="954" spans="1:27" ht="12.5">
      <c r="A954" s="140"/>
      <c r="B954" s="140"/>
      <c r="C954" s="140"/>
      <c r="D954" s="140"/>
      <c r="E954" s="140"/>
      <c r="F954" s="140"/>
      <c r="G954" s="140"/>
      <c r="H954" s="140"/>
      <c r="I954" s="140"/>
      <c r="J954" s="140"/>
      <c r="K954" s="140"/>
      <c r="L954" s="140"/>
      <c r="M954" s="140"/>
      <c r="N954" s="140"/>
      <c r="O954" s="140"/>
      <c r="P954" s="140"/>
      <c r="Q954" s="140"/>
      <c r="R954" s="140"/>
      <c r="S954" s="140"/>
      <c r="T954" s="140"/>
      <c r="U954" s="140"/>
      <c r="V954" s="140"/>
      <c r="W954" s="140"/>
      <c r="X954" s="140"/>
      <c r="Y954" s="140"/>
      <c r="Z954" s="140"/>
      <c r="AA954" s="140"/>
    </row>
    <row r="955" spans="1:27" ht="12.5">
      <c r="A955" s="140"/>
      <c r="B955" s="140"/>
      <c r="C955" s="140"/>
      <c r="D955" s="140"/>
      <c r="E955" s="140"/>
      <c r="F955" s="140"/>
      <c r="G955" s="140"/>
      <c r="H955" s="140"/>
      <c r="I955" s="140"/>
      <c r="J955" s="140"/>
      <c r="K955" s="140"/>
      <c r="L955" s="140"/>
      <c r="M955" s="140"/>
      <c r="N955" s="140"/>
      <c r="O955" s="140"/>
      <c r="P955" s="140"/>
      <c r="Q955" s="140"/>
      <c r="R955" s="140"/>
      <c r="S955" s="140"/>
      <c r="T955" s="140"/>
      <c r="U955" s="140"/>
      <c r="V955" s="140"/>
      <c r="W955" s="140"/>
      <c r="X955" s="140"/>
      <c r="Y955" s="140"/>
      <c r="Z955" s="140"/>
      <c r="AA955" s="140"/>
    </row>
    <row r="956" spans="1:27" ht="12.5">
      <c r="A956" s="140"/>
      <c r="B956" s="140"/>
      <c r="C956" s="140"/>
      <c r="D956" s="140"/>
      <c r="E956" s="140"/>
      <c r="F956" s="140"/>
      <c r="G956" s="140"/>
      <c r="H956" s="140"/>
      <c r="I956" s="140"/>
      <c r="J956" s="140"/>
      <c r="K956" s="140"/>
      <c r="L956" s="140"/>
      <c r="M956" s="140"/>
      <c r="N956" s="140"/>
      <c r="O956" s="140"/>
      <c r="P956" s="140"/>
      <c r="Q956" s="140"/>
      <c r="R956" s="140"/>
      <c r="S956" s="140"/>
      <c r="T956" s="140"/>
      <c r="U956" s="140"/>
      <c r="V956" s="140"/>
      <c r="W956" s="140"/>
      <c r="X956" s="140"/>
      <c r="Y956" s="140"/>
      <c r="Z956" s="140"/>
      <c r="AA956" s="140"/>
    </row>
    <row r="957" spans="1:27" ht="12.5">
      <c r="A957" s="140"/>
      <c r="B957" s="140"/>
      <c r="C957" s="140"/>
      <c r="D957" s="140"/>
      <c r="E957" s="140"/>
      <c r="F957" s="140"/>
      <c r="G957" s="140"/>
      <c r="H957" s="140"/>
      <c r="I957" s="140"/>
      <c r="J957" s="140"/>
      <c r="K957" s="140"/>
      <c r="L957" s="140"/>
      <c r="M957" s="140"/>
      <c r="N957" s="140"/>
      <c r="O957" s="140"/>
      <c r="P957" s="140"/>
      <c r="Q957" s="140"/>
      <c r="R957" s="140"/>
      <c r="S957" s="140"/>
      <c r="T957" s="140"/>
      <c r="U957" s="140"/>
      <c r="V957" s="140"/>
      <c r="W957" s="140"/>
      <c r="X957" s="140"/>
      <c r="Y957" s="140"/>
      <c r="Z957" s="140"/>
      <c r="AA957" s="140"/>
    </row>
    <row r="958" spans="1:27" ht="12.5">
      <c r="A958" s="140"/>
      <c r="B958" s="140"/>
      <c r="C958" s="140"/>
      <c r="D958" s="140"/>
      <c r="E958" s="140"/>
      <c r="F958" s="140"/>
      <c r="G958" s="140"/>
      <c r="H958" s="140"/>
      <c r="I958" s="140"/>
      <c r="J958" s="140"/>
      <c r="K958" s="140"/>
      <c r="L958" s="140"/>
      <c r="M958" s="140"/>
      <c r="N958" s="140"/>
      <c r="O958" s="140"/>
      <c r="P958" s="140"/>
      <c r="Q958" s="140"/>
      <c r="R958" s="140"/>
      <c r="S958" s="140"/>
      <c r="T958" s="140"/>
      <c r="U958" s="140"/>
      <c r="V958" s="140"/>
      <c r="W958" s="140"/>
      <c r="X958" s="140"/>
      <c r="Y958" s="140"/>
      <c r="Z958" s="140"/>
      <c r="AA958" s="140"/>
    </row>
    <row r="959" spans="1:27" ht="12.5">
      <c r="A959" s="140"/>
      <c r="B959" s="140"/>
      <c r="C959" s="140"/>
      <c r="D959" s="140"/>
      <c r="E959" s="140"/>
      <c r="F959" s="140"/>
      <c r="G959" s="140"/>
      <c r="H959" s="140"/>
      <c r="I959" s="140"/>
      <c r="J959" s="140"/>
      <c r="K959" s="140"/>
      <c r="L959" s="140"/>
      <c r="M959" s="140"/>
      <c r="N959" s="140"/>
      <c r="O959" s="140"/>
      <c r="P959" s="140"/>
      <c r="Q959" s="140"/>
      <c r="R959" s="140"/>
      <c r="S959" s="140"/>
      <c r="T959" s="140"/>
      <c r="U959" s="140"/>
      <c r="V959" s="140"/>
      <c r="W959" s="140"/>
      <c r="X959" s="140"/>
      <c r="Y959" s="140"/>
      <c r="Z959" s="140"/>
      <c r="AA959" s="140"/>
    </row>
    <row r="960" spans="1:27" ht="12.5">
      <c r="A960" s="140"/>
      <c r="B960" s="140"/>
      <c r="C960" s="140"/>
      <c r="D960" s="140"/>
      <c r="E960" s="140"/>
      <c r="F960" s="140"/>
      <c r="G960" s="140"/>
      <c r="H960" s="140"/>
      <c r="I960" s="140"/>
      <c r="J960" s="140"/>
      <c r="K960" s="140"/>
      <c r="L960" s="140"/>
      <c r="M960" s="140"/>
      <c r="N960" s="140"/>
      <c r="O960" s="140"/>
      <c r="P960" s="140"/>
      <c r="Q960" s="140"/>
      <c r="R960" s="140"/>
      <c r="S960" s="140"/>
      <c r="T960" s="140"/>
      <c r="U960" s="140"/>
      <c r="V960" s="140"/>
      <c r="W960" s="140"/>
      <c r="X960" s="140"/>
      <c r="Y960" s="140"/>
      <c r="Z960" s="140"/>
      <c r="AA960" s="140"/>
    </row>
    <row r="961" spans="1:27" ht="12.5">
      <c r="A961" s="140"/>
      <c r="B961" s="140"/>
      <c r="C961" s="140"/>
      <c r="D961" s="140"/>
      <c r="E961" s="140"/>
      <c r="F961" s="140"/>
      <c r="G961" s="140"/>
      <c r="H961" s="140"/>
      <c r="I961" s="140"/>
      <c r="J961" s="140"/>
      <c r="K961" s="140"/>
      <c r="L961" s="140"/>
      <c r="M961" s="140"/>
      <c r="N961" s="140"/>
      <c r="O961" s="140"/>
      <c r="P961" s="140"/>
      <c r="Q961" s="140"/>
      <c r="R961" s="140"/>
      <c r="S961" s="140"/>
      <c r="T961" s="140"/>
      <c r="U961" s="140"/>
      <c r="V961" s="140"/>
      <c r="W961" s="140"/>
      <c r="X961" s="140"/>
      <c r="Y961" s="140"/>
      <c r="Z961" s="140"/>
      <c r="AA961" s="140"/>
    </row>
    <row r="962" spans="1:27" ht="12.5">
      <c r="A962" s="140"/>
      <c r="B962" s="140"/>
      <c r="C962" s="140"/>
      <c r="D962" s="140"/>
      <c r="E962" s="140"/>
      <c r="F962" s="140"/>
      <c r="G962" s="140"/>
      <c r="H962" s="140"/>
      <c r="I962" s="140"/>
      <c r="J962" s="140"/>
      <c r="K962" s="140"/>
      <c r="L962" s="140"/>
      <c r="M962" s="140"/>
      <c r="N962" s="140"/>
      <c r="O962" s="140"/>
      <c r="P962" s="140"/>
      <c r="Q962" s="140"/>
      <c r="R962" s="140"/>
      <c r="S962" s="140"/>
      <c r="T962" s="140"/>
      <c r="U962" s="140"/>
      <c r="V962" s="140"/>
      <c r="W962" s="140"/>
      <c r="X962" s="140"/>
      <c r="Y962" s="140"/>
      <c r="Z962" s="140"/>
      <c r="AA962" s="140"/>
    </row>
    <row r="963" spans="1:27" ht="12.5">
      <c r="A963" s="140"/>
      <c r="B963" s="140"/>
      <c r="C963" s="140"/>
      <c r="D963" s="140"/>
      <c r="E963" s="140"/>
      <c r="F963" s="140"/>
      <c r="G963" s="140"/>
      <c r="H963" s="140"/>
      <c r="I963" s="140"/>
      <c r="J963" s="140"/>
      <c r="K963" s="140"/>
      <c r="L963" s="140"/>
      <c r="M963" s="140"/>
      <c r="N963" s="140"/>
      <c r="O963" s="140"/>
      <c r="P963" s="140"/>
      <c r="Q963" s="140"/>
      <c r="R963" s="140"/>
      <c r="S963" s="140"/>
      <c r="T963" s="140"/>
      <c r="U963" s="140"/>
      <c r="V963" s="140"/>
      <c r="W963" s="140"/>
      <c r="X963" s="140"/>
      <c r="Y963" s="140"/>
      <c r="Z963" s="140"/>
      <c r="AA963" s="140"/>
    </row>
    <row r="964" spans="1:27" ht="12.5">
      <c r="A964" s="140"/>
      <c r="B964" s="140"/>
      <c r="C964" s="140"/>
      <c r="D964" s="140"/>
      <c r="E964" s="140"/>
      <c r="F964" s="140"/>
      <c r="G964" s="140"/>
      <c r="H964" s="140"/>
      <c r="I964" s="140"/>
      <c r="J964" s="140"/>
      <c r="K964" s="140"/>
      <c r="L964" s="140"/>
      <c r="M964" s="140"/>
      <c r="N964" s="140"/>
      <c r="O964" s="140"/>
      <c r="P964" s="140"/>
      <c r="Q964" s="140"/>
      <c r="R964" s="140"/>
      <c r="S964" s="140"/>
      <c r="T964" s="140"/>
      <c r="U964" s="140"/>
      <c r="V964" s="140"/>
      <c r="W964" s="140"/>
      <c r="X964" s="140"/>
      <c r="Y964" s="140"/>
      <c r="Z964" s="140"/>
      <c r="AA964" s="140"/>
    </row>
    <row r="965" spans="1:27" ht="12.5">
      <c r="A965" s="140"/>
      <c r="B965" s="140"/>
      <c r="C965" s="140"/>
      <c r="D965" s="140"/>
      <c r="E965" s="140"/>
      <c r="F965" s="140"/>
      <c r="G965" s="140"/>
      <c r="H965" s="140"/>
      <c r="I965" s="140"/>
      <c r="J965" s="140"/>
      <c r="K965" s="140"/>
      <c r="L965" s="140"/>
      <c r="M965" s="140"/>
      <c r="N965" s="140"/>
      <c r="O965" s="140"/>
      <c r="P965" s="140"/>
      <c r="Q965" s="140"/>
      <c r="R965" s="140"/>
      <c r="S965" s="140"/>
      <c r="T965" s="140"/>
      <c r="U965" s="140"/>
      <c r="V965" s="140"/>
      <c r="W965" s="140"/>
      <c r="X965" s="140"/>
      <c r="Y965" s="140"/>
      <c r="Z965" s="140"/>
      <c r="AA965" s="140"/>
    </row>
    <row r="966" spans="1:27" ht="12.5">
      <c r="A966" s="140"/>
      <c r="B966" s="140"/>
      <c r="C966" s="140"/>
      <c r="D966" s="140"/>
      <c r="E966" s="140"/>
      <c r="F966" s="140"/>
      <c r="G966" s="140"/>
      <c r="H966" s="140"/>
      <c r="I966" s="140"/>
      <c r="J966" s="140"/>
      <c r="K966" s="140"/>
      <c r="L966" s="140"/>
      <c r="M966" s="140"/>
      <c r="N966" s="140"/>
      <c r="O966" s="140"/>
      <c r="P966" s="140"/>
      <c r="Q966" s="140"/>
      <c r="R966" s="140"/>
      <c r="S966" s="140"/>
      <c r="T966" s="140"/>
      <c r="U966" s="140"/>
      <c r="V966" s="140"/>
      <c r="W966" s="140"/>
      <c r="X966" s="140"/>
      <c r="Y966" s="140"/>
      <c r="Z966" s="140"/>
      <c r="AA966" s="140"/>
    </row>
    <row r="967" spans="1:27" ht="12.5">
      <c r="A967" s="140"/>
      <c r="B967" s="140"/>
      <c r="C967" s="140"/>
      <c r="D967" s="140"/>
      <c r="E967" s="140"/>
      <c r="F967" s="140"/>
      <c r="G967" s="140"/>
      <c r="H967" s="140"/>
      <c r="I967" s="140"/>
      <c r="J967" s="140"/>
      <c r="K967" s="140"/>
      <c r="L967" s="140"/>
      <c r="M967" s="140"/>
      <c r="N967" s="140"/>
      <c r="O967" s="140"/>
      <c r="P967" s="140"/>
      <c r="Q967" s="140"/>
      <c r="R967" s="140"/>
      <c r="S967" s="140"/>
      <c r="T967" s="140"/>
      <c r="U967" s="140"/>
      <c r="V967" s="140"/>
      <c r="W967" s="140"/>
      <c r="X967" s="140"/>
      <c r="Y967" s="140"/>
      <c r="Z967" s="140"/>
      <c r="AA967" s="140"/>
    </row>
    <row r="968" spans="1:27" ht="12.5">
      <c r="A968" s="140"/>
      <c r="B968" s="140"/>
      <c r="C968" s="140"/>
      <c r="D968" s="140"/>
      <c r="E968" s="140"/>
      <c r="F968" s="140"/>
      <c r="G968" s="140"/>
      <c r="H968" s="140"/>
      <c r="I968" s="140"/>
      <c r="J968" s="140"/>
      <c r="K968" s="140"/>
      <c r="L968" s="140"/>
      <c r="M968" s="140"/>
      <c r="N968" s="140"/>
      <c r="O968" s="140"/>
      <c r="P968" s="140"/>
      <c r="Q968" s="140"/>
      <c r="R968" s="140"/>
      <c r="S968" s="140"/>
      <c r="T968" s="140"/>
      <c r="U968" s="140"/>
      <c r="V968" s="140"/>
      <c r="W968" s="140"/>
      <c r="X968" s="140"/>
      <c r="Y968" s="140"/>
      <c r="Z968" s="140"/>
      <c r="AA968" s="140"/>
    </row>
    <row r="969" spans="1:27" ht="12.5">
      <c r="A969" s="140"/>
      <c r="B969" s="140"/>
      <c r="C969" s="140"/>
      <c r="D969" s="140"/>
      <c r="E969" s="140"/>
      <c r="F969" s="140"/>
      <c r="G969" s="140"/>
      <c r="H969" s="140"/>
      <c r="I969" s="140"/>
      <c r="J969" s="140"/>
      <c r="K969" s="140"/>
      <c r="L969" s="140"/>
      <c r="M969" s="140"/>
      <c r="N969" s="140"/>
      <c r="O969" s="140"/>
      <c r="P969" s="140"/>
      <c r="Q969" s="140"/>
      <c r="R969" s="140"/>
      <c r="S969" s="140"/>
      <c r="T969" s="140"/>
      <c r="U969" s="140"/>
      <c r="V969" s="140"/>
      <c r="W969" s="140"/>
      <c r="X969" s="140"/>
      <c r="Y969" s="140"/>
      <c r="Z969" s="140"/>
      <c r="AA969" s="140"/>
    </row>
    <row r="970" spans="1:27" ht="12.5">
      <c r="A970" s="140"/>
      <c r="B970" s="140"/>
      <c r="C970" s="140"/>
      <c r="D970" s="140"/>
      <c r="E970" s="140"/>
      <c r="F970" s="140"/>
      <c r="G970" s="140"/>
      <c r="H970" s="140"/>
      <c r="I970" s="140"/>
      <c r="J970" s="140"/>
      <c r="K970" s="140"/>
      <c r="L970" s="140"/>
      <c r="M970" s="140"/>
      <c r="N970" s="140"/>
      <c r="O970" s="140"/>
      <c r="P970" s="140"/>
      <c r="Q970" s="140"/>
      <c r="R970" s="140"/>
      <c r="S970" s="140"/>
      <c r="T970" s="140"/>
      <c r="U970" s="140"/>
      <c r="V970" s="140"/>
      <c r="W970" s="140"/>
      <c r="X970" s="140"/>
      <c r="Y970" s="140"/>
      <c r="Z970" s="140"/>
      <c r="AA970" s="140"/>
    </row>
    <row r="971" spans="1:27" ht="12.5">
      <c r="A971" s="140"/>
      <c r="B971" s="140"/>
      <c r="C971" s="140"/>
      <c r="D971" s="140"/>
      <c r="E971" s="140"/>
      <c r="F971" s="140"/>
      <c r="G971" s="140"/>
      <c r="H971" s="140"/>
      <c r="I971" s="140"/>
      <c r="J971" s="140"/>
      <c r="K971" s="140"/>
      <c r="L971" s="140"/>
      <c r="M971" s="140"/>
      <c r="N971" s="140"/>
      <c r="O971" s="140"/>
      <c r="P971" s="140"/>
      <c r="Q971" s="140"/>
      <c r="R971" s="140"/>
      <c r="S971" s="140"/>
      <c r="T971" s="140"/>
      <c r="U971" s="140"/>
      <c r="V971" s="140"/>
      <c r="W971" s="140"/>
      <c r="X971" s="140"/>
      <c r="Y971" s="140"/>
      <c r="Z971" s="140"/>
      <c r="AA971" s="140"/>
    </row>
    <row r="972" spans="1:27" ht="12.5">
      <c r="A972" s="140"/>
      <c r="B972" s="140"/>
      <c r="C972" s="140"/>
      <c r="D972" s="140"/>
      <c r="E972" s="140"/>
      <c r="F972" s="140"/>
      <c r="G972" s="140"/>
      <c r="H972" s="140"/>
      <c r="I972" s="140"/>
      <c r="J972" s="140"/>
      <c r="K972" s="140"/>
      <c r="L972" s="140"/>
      <c r="M972" s="140"/>
      <c r="N972" s="140"/>
      <c r="O972" s="140"/>
      <c r="P972" s="140"/>
      <c r="Q972" s="140"/>
      <c r="R972" s="140"/>
      <c r="S972" s="140"/>
      <c r="T972" s="140"/>
      <c r="U972" s="140"/>
      <c r="V972" s="140"/>
      <c r="W972" s="140"/>
      <c r="X972" s="140"/>
      <c r="Y972" s="140"/>
      <c r="Z972" s="140"/>
      <c r="AA972" s="140"/>
    </row>
    <row r="973" spans="1:27" ht="12.5">
      <c r="A973" s="140"/>
      <c r="B973" s="140"/>
      <c r="C973" s="140"/>
      <c r="D973" s="140"/>
      <c r="E973" s="140"/>
      <c r="F973" s="140"/>
      <c r="G973" s="140"/>
      <c r="H973" s="140"/>
      <c r="I973" s="140"/>
      <c r="J973" s="140"/>
      <c r="K973" s="140"/>
      <c r="L973" s="140"/>
      <c r="M973" s="140"/>
      <c r="N973" s="140"/>
      <c r="O973" s="140"/>
      <c r="P973" s="140"/>
      <c r="Q973" s="140"/>
      <c r="R973" s="140"/>
      <c r="S973" s="140"/>
      <c r="T973" s="140"/>
      <c r="U973" s="140"/>
      <c r="V973" s="140"/>
      <c r="W973" s="140"/>
      <c r="X973" s="140"/>
      <c r="Y973" s="140"/>
      <c r="Z973" s="140"/>
      <c r="AA973" s="140"/>
    </row>
    <row r="974" spans="1:27" ht="12.5">
      <c r="A974" s="140"/>
      <c r="B974" s="140"/>
      <c r="C974" s="140"/>
      <c r="D974" s="140"/>
      <c r="E974" s="140"/>
      <c r="F974" s="140"/>
      <c r="G974" s="140"/>
      <c r="H974" s="140"/>
      <c r="I974" s="140"/>
      <c r="J974" s="140"/>
      <c r="K974" s="140"/>
      <c r="L974" s="140"/>
      <c r="M974" s="140"/>
      <c r="N974" s="140"/>
      <c r="O974" s="140"/>
      <c r="P974" s="140"/>
      <c r="Q974" s="140"/>
      <c r="R974" s="140"/>
      <c r="S974" s="140"/>
      <c r="T974" s="140"/>
      <c r="U974" s="140"/>
      <c r="V974" s="140"/>
      <c r="W974" s="140"/>
      <c r="X974" s="140"/>
      <c r="Y974" s="140"/>
      <c r="Z974" s="140"/>
      <c r="AA974" s="140"/>
    </row>
    <row r="975" spans="1:27" ht="12.5">
      <c r="A975" s="140"/>
      <c r="B975" s="140"/>
      <c r="C975" s="140"/>
      <c r="D975" s="140"/>
      <c r="E975" s="140"/>
      <c r="F975" s="140"/>
      <c r="G975" s="140"/>
      <c r="H975" s="140"/>
      <c r="I975" s="140"/>
      <c r="J975" s="140"/>
      <c r="K975" s="140"/>
      <c r="L975" s="140"/>
      <c r="M975" s="140"/>
      <c r="N975" s="140"/>
      <c r="O975" s="140"/>
      <c r="P975" s="140"/>
      <c r="Q975" s="140"/>
      <c r="R975" s="140"/>
      <c r="S975" s="140"/>
      <c r="T975" s="140"/>
      <c r="U975" s="140"/>
      <c r="V975" s="140"/>
      <c r="W975" s="140"/>
      <c r="X975" s="140"/>
      <c r="Y975" s="140"/>
      <c r="Z975" s="140"/>
      <c r="AA975" s="140"/>
    </row>
    <row r="976" spans="1:27" ht="12.5">
      <c r="A976" s="140"/>
      <c r="B976" s="140"/>
      <c r="C976" s="140"/>
      <c r="D976" s="140"/>
      <c r="E976" s="140"/>
      <c r="F976" s="140"/>
      <c r="G976" s="140"/>
      <c r="H976" s="140"/>
      <c r="I976" s="140"/>
      <c r="J976" s="140"/>
      <c r="K976" s="140"/>
      <c r="L976" s="140"/>
      <c r="M976" s="140"/>
      <c r="N976" s="140"/>
      <c r="O976" s="140"/>
      <c r="P976" s="140"/>
      <c r="Q976" s="140"/>
      <c r="R976" s="140"/>
      <c r="S976" s="140"/>
      <c r="T976" s="140"/>
      <c r="U976" s="140"/>
      <c r="V976" s="140"/>
      <c r="W976" s="140"/>
      <c r="X976" s="140"/>
      <c r="Y976" s="140"/>
      <c r="Z976" s="140"/>
      <c r="AA976" s="140"/>
    </row>
    <row r="977" spans="1:27" ht="12.5">
      <c r="A977" s="140"/>
      <c r="B977" s="140"/>
      <c r="C977" s="140"/>
      <c r="D977" s="140"/>
      <c r="E977" s="140"/>
      <c r="F977" s="140"/>
      <c r="G977" s="140"/>
      <c r="H977" s="140"/>
      <c r="I977" s="140"/>
      <c r="J977" s="140"/>
      <c r="K977" s="140"/>
      <c r="L977" s="140"/>
      <c r="M977" s="140"/>
      <c r="N977" s="140"/>
      <c r="O977" s="140"/>
      <c r="P977" s="140"/>
      <c r="Q977" s="140"/>
      <c r="R977" s="140"/>
      <c r="S977" s="140"/>
      <c r="T977" s="140"/>
      <c r="U977" s="140"/>
      <c r="V977" s="140"/>
      <c r="W977" s="140"/>
      <c r="X977" s="140"/>
      <c r="Y977" s="140"/>
      <c r="Z977" s="140"/>
      <c r="AA977" s="140"/>
    </row>
    <row r="978" spans="1:27" ht="12.5">
      <c r="A978" s="140"/>
      <c r="B978" s="140"/>
      <c r="C978" s="140"/>
      <c r="D978" s="140"/>
      <c r="E978" s="140"/>
      <c r="F978" s="140"/>
      <c r="G978" s="140"/>
      <c r="H978" s="140"/>
      <c r="I978" s="140"/>
      <c r="J978" s="140"/>
      <c r="K978" s="140"/>
      <c r="L978" s="140"/>
      <c r="M978" s="140"/>
      <c r="N978" s="140"/>
      <c r="O978" s="140"/>
      <c r="P978" s="140"/>
      <c r="Q978" s="140"/>
      <c r="R978" s="140"/>
      <c r="S978" s="140"/>
      <c r="T978" s="140"/>
      <c r="U978" s="140"/>
      <c r="V978" s="140"/>
      <c r="W978" s="140"/>
      <c r="X978" s="140"/>
      <c r="Y978" s="140"/>
      <c r="Z978" s="140"/>
      <c r="AA978" s="140"/>
    </row>
    <row r="979" spans="1:27" ht="12.5">
      <c r="A979" s="140"/>
      <c r="B979" s="140"/>
      <c r="C979" s="140"/>
      <c r="D979" s="140"/>
      <c r="E979" s="140"/>
      <c r="F979" s="140"/>
      <c r="G979" s="140"/>
      <c r="H979" s="140"/>
      <c r="I979" s="140"/>
      <c r="J979" s="140"/>
      <c r="K979" s="140"/>
      <c r="L979" s="140"/>
      <c r="M979" s="140"/>
      <c r="N979" s="140"/>
      <c r="O979" s="140"/>
      <c r="P979" s="140"/>
      <c r="Q979" s="140"/>
      <c r="R979" s="140"/>
      <c r="S979" s="140"/>
      <c r="T979" s="140"/>
      <c r="U979" s="140"/>
      <c r="V979" s="140"/>
      <c r="W979" s="140"/>
      <c r="X979" s="140"/>
      <c r="Y979" s="140"/>
      <c r="Z979" s="140"/>
      <c r="AA979" s="140"/>
    </row>
    <row r="980" spans="1:27" ht="12.5">
      <c r="A980" s="140"/>
      <c r="B980" s="140"/>
      <c r="C980" s="140"/>
      <c r="D980" s="140"/>
      <c r="E980" s="140"/>
      <c r="F980" s="140"/>
      <c r="G980" s="140"/>
      <c r="H980" s="140"/>
      <c r="I980" s="140"/>
      <c r="J980" s="140"/>
      <c r="K980" s="140"/>
      <c r="L980" s="140"/>
      <c r="M980" s="140"/>
      <c r="N980" s="140"/>
      <c r="O980" s="140"/>
      <c r="P980" s="140"/>
      <c r="Q980" s="140"/>
      <c r="R980" s="140"/>
      <c r="S980" s="140"/>
      <c r="T980" s="140"/>
      <c r="U980" s="140"/>
      <c r="V980" s="140"/>
      <c r="W980" s="140"/>
      <c r="X980" s="140"/>
      <c r="Y980" s="140"/>
      <c r="Z980" s="140"/>
      <c r="AA980" s="140"/>
    </row>
    <row r="981" spans="1:27" ht="12.5">
      <c r="A981" s="140"/>
      <c r="B981" s="140"/>
      <c r="C981" s="140"/>
      <c r="D981" s="140"/>
      <c r="E981" s="140"/>
      <c r="F981" s="140"/>
      <c r="G981" s="140"/>
      <c r="H981" s="140"/>
      <c r="I981" s="140"/>
      <c r="J981" s="140"/>
      <c r="K981" s="140"/>
      <c r="L981" s="140"/>
      <c r="M981" s="140"/>
      <c r="N981" s="140"/>
      <c r="O981" s="140"/>
      <c r="P981" s="140"/>
      <c r="Q981" s="140"/>
      <c r="R981" s="140"/>
      <c r="S981" s="140"/>
      <c r="T981" s="140"/>
      <c r="U981" s="140"/>
      <c r="V981" s="140"/>
      <c r="W981" s="140"/>
      <c r="X981" s="140"/>
      <c r="Y981" s="140"/>
      <c r="Z981" s="140"/>
      <c r="AA981" s="140"/>
    </row>
    <row r="982" spans="1:27" ht="12.5">
      <c r="A982" s="140"/>
      <c r="B982" s="140"/>
      <c r="C982" s="140"/>
      <c r="D982" s="140"/>
      <c r="E982" s="140"/>
      <c r="F982" s="140"/>
      <c r="G982" s="140"/>
      <c r="H982" s="140"/>
      <c r="I982" s="140"/>
      <c r="J982" s="140"/>
      <c r="K982" s="140"/>
      <c r="L982" s="140"/>
      <c r="M982" s="140"/>
      <c r="N982" s="140"/>
      <c r="O982" s="140"/>
      <c r="P982" s="140"/>
      <c r="Q982" s="140"/>
      <c r="R982" s="140"/>
      <c r="S982" s="140"/>
      <c r="T982" s="140"/>
      <c r="U982" s="140"/>
      <c r="V982" s="140"/>
      <c r="W982" s="140"/>
      <c r="X982" s="140"/>
      <c r="Y982" s="140"/>
      <c r="Z982" s="140"/>
      <c r="AA982" s="140"/>
    </row>
    <row r="983" spans="1:27" ht="12.5">
      <c r="A983" s="140"/>
      <c r="B983" s="140"/>
      <c r="C983" s="140"/>
      <c r="D983" s="140"/>
      <c r="E983" s="140"/>
      <c r="F983" s="140"/>
      <c r="G983" s="140"/>
      <c r="H983" s="140"/>
      <c r="I983" s="140"/>
      <c r="J983" s="140"/>
      <c r="K983" s="140"/>
      <c r="L983" s="140"/>
      <c r="M983" s="140"/>
      <c r="N983" s="140"/>
      <c r="O983" s="140"/>
      <c r="P983" s="140"/>
      <c r="Q983" s="140"/>
      <c r="R983" s="140"/>
      <c r="S983" s="140"/>
      <c r="T983" s="140"/>
      <c r="U983" s="140"/>
      <c r="V983" s="140"/>
      <c r="W983" s="140"/>
      <c r="X983" s="140"/>
      <c r="Y983" s="140"/>
      <c r="Z983" s="140"/>
      <c r="AA983" s="140"/>
    </row>
    <row r="984" spans="1:27" ht="12.5">
      <c r="A984" s="140"/>
      <c r="B984" s="140"/>
      <c r="C984" s="140"/>
      <c r="D984" s="140"/>
      <c r="E984" s="140"/>
      <c r="F984" s="140"/>
      <c r="G984" s="140"/>
      <c r="H984" s="140"/>
      <c r="I984" s="140"/>
      <c r="J984" s="140"/>
      <c r="K984" s="140"/>
      <c r="L984" s="140"/>
      <c r="M984" s="140"/>
      <c r="N984" s="140"/>
      <c r="O984" s="140"/>
      <c r="P984" s="140"/>
      <c r="Q984" s="140"/>
      <c r="R984" s="140"/>
      <c r="S984" s="140"/>
      <c r="T984" s="140"/>
      <c r="U984" s="140"/>
      <c r="V984" s="140"/>
      <c r="W984" s="140"/>
      <c r="X984" s="140"/>
      <c r="Y984" s="140"/>
      <c r="Z984" s="140"/>
      <c r="AA984" s="140"/>
    </row>
    <row r="985" spans="1:27" ht="12.5">
      <c r="A985" s="140"/>
      <c r="B985" s="140"/>
      <c r="C985" s="140"/>
      <c r="D985" s="140"/>
      <c r="E985" s="140"/>
      <c r="F985" s="140"/>
      <c r="G985" s="140"/>
      <c r="H985" s="140"/>
      <c r="I985" s="140"/>
      <c r="J985" s="140"/>
      <c r="K985" s="140"/>
      <c r="L985" s="140"/>
      <c r="M985" s="140"/>
      <c r="N985" s="140"/>
      <c r="O985" s="140"/>
      <c r="P985" s="140"/>
      <c r="Q985" s="140"/>
      <c r="R985" s="140"/>
      <c r="S985" s="140"/>
      <c r="T985" s="140"/>
      <c r="U985" s="140"/>
      <c r="V985" s="140"/>
      <c r="W985" s="140"/>
      <c r="X985" s="140"/>
      <c r="Y985" s="140"/>
      <c r="Z985" s="140"/>
      <c r="AA985" s="140"/>
    </row>
    <row r="986" spans="1:27" ht="12.5">
      <c r="A986" s="140"/>
      <c r="B986" s="140"/>
      <c r="C986" s="140"/>
      <c r="D986" s="140"/>
      <c r="E986" s="140"/>
      <c r="F986" s="140"/>
      <c r="G986" s="140"/>
      <c r="H986" s="140"/>
      <c r="I986" s="140"/>
      <c r="J986" s="140"/>
      <c r="K986" s="140"/>
      <c r="L986" s="140"/>
      <c r="M986" s="140"/>
      <c r="N986" s="140"/>
      <c r="O986" s="140"/>
      <c r="P986" s="140"/>
      <c r="Q986" s="140"/>
      <c r="R986" s="140"/>
      <c r="S986" s="140"/>
      <c r="T986" s="140"/>
      <c r="U986" s="140"/>
      <c r="V986" s="140"/>
      <c r="W986" s="140"/>
      <c r="X986" s="140"/>
      <c r="Y986" s="140"/>
      <c r="Z986" s="140"/>
      <c r="AA986" s="140"/>
    </row>
    <row r="987" spans="1:27" ht="12.5">
      <c r="A987" s="140"/>
      <c r="B987" s="140"/>
      <c r="C987" s="140"/>
      <c r="D987" s="140"/>
      <c r="E987" s="140"/>
      <c r="F987" s="140"/>
      <c r="G987" s="140"/>
      <c r="H987" s="140"/>
      <c r="I987" s="140"/>
      <c r="J987" s="140"/>
      <c r="K987" s="140"/>
      <c r="L987" s="140"/>
      <c r="M987" s="140"/>
      <c r="N987" s="140"/>
      <c r="O987" s="140"/>
      <c r="P987" s="140"/>
      <c r="Q987" s="140"/>
      <c r="R987" s="140"/>
      <c r="S987" s="140"/>
      <c r="T987" s="140"/>
      <c r="U987" s="140"/>
      <c r="V987" s="140"/>
      <c r="W987" s="140"/>
      <c r="X987" s="140"/>
      <c r="Y987" s="140"/>
      <c r="Z987" s="140"/>
      <c r="AA987" s="140"/>
    </row>
    <row r="988" spans="1:27" ht="12.5">
      <c r="A988" s="140"/>
      <c r="B988" s="140"/>
      <c r="C988" s="140"/>
      <c r="D988" s="140"/>
      <c r="E988" s="140"/>
      <c r="F988" s="140"/>
      <c r="G988" s="140"/>
      <c r="H988" s="140"/>
      <c r="I988" s="140"/>
      <c r="J988" s="140"/>
      <c r="K988" s="140"/>
      <c r="L988" s="140"/>
      <c r="M988" s="140"/>
      <c r="N988" s="140"/>
      <c r="O988" s="140"/>
      <c r="P988" s="140"/>
      <c r="Q988" s="140"/>
      <c r="R988" s="140"/>
      <c r="S988" s="140"/>
      <c r="T988" s="140"/>
      <c r="U988" s="140"/>
      <c r="V988" s="140"/>
      <c r="W988" s="140"/>
      <c r="X988" s="140"/>
      <c r="Y988" s="140"/>
      <c r="Z988" s="140"/>
      <c r="AA988" s="140"/>
    </row>
    <row r="989" spans="1:27" ht="12.5">
      <c r="A989" s="140"/>
      <c r="B989" s="140"/>
      <c r="C989" s="140"/>
      <c r="D989" s="140"/>
      <c r="E989" s="140"/>
      <c r="F989" s="140"/>
      <c r="G989" s="140"/>
      <c r="H989" s="140"/>
      <c r="I989" s="140"/>
      <c r="J989" s="140"/>
      <c r="K989" s="140"/>
      <c r="L989" s="140"/>
      <c r="M989" s="140"/>
      <c r="N989" s="140"/>
      <c r="O989" s="140"/>
      <c r="P989" s="140"/>
      <c r="Q989" s="140"/>
      <c r="R989" s="140"/>
      <c r="S989" s="140"/>
      <c r="T989" s="140"/>
      <c r="U989" s="140"/>
      <c r="V989" s="140"/>
      <c r="W989" s="140"/>
      <c r="X989" s="140"/>
      <c r="Y989" s="140"/>
      <c r="Z989" s="140"/>
      <c r="AA989" s="140"/>
    </row>
    <row r="990" spans="1:27" ht="12.5">
      <c r="A990" s="140"/>
      <c r="B990" s="140"/>
      <c r="C990" s="140"/>
      <c r="D990" s="140"/>
      <c r="E990" s="140"/>
      <c r="F990" s="140"/>
      <c r="G990" s="140"/>
      <c r="H990" s="140"/>
      <c r="I990" s="140"/>
      <c r="J990" s="140"/>
      <c r="K990" s="140"/>
      <c r="L990" s="140"/>
      <c r="M990" s="140"/>
      <c r="N990" s="140"/>
      <c r="O990" s="140"/>
      <c r="P990" s="140"/>
      <c r="Q990" s="140"/>
      <c r="R990" s="140"/>
      <c r="S990" s="140"/>
      <c r="T990" s="140"/>
      <c r="U990" s="140"/>
      <c r="V990" s="140"/>
      <c r="W990" s="140"/>
      <c r="X990" s="140"/>
      <c r="Y990" s="140"/>
      <c r="Z990" s="140"/>
      <c r="AA990" s="140"/>
    </row>
    <row r="991" spans="1:27" ht="12.5">
      <c r="A991" s="140"/>
      <c r="B991" s="140"/>
      <c r="C991" s="140"/>
      <c r="D991" s="140"/>
      <c r="E991" s="140"/>
      <c r="F991" s="140"/>
      <c r="G991" s="140"/>
      <c r="H991" s="140"/>
      <c r="I991" s="140"/>
      <c r="J991" s="140"/>
      <c r="K991" s="140"/>
      <c r="L991" s="140"/>
      <c r="M991" s="140"/>
      <c r="N991" s="140"/>
      <c r="O991" s="140"/>
      <c r="P991" s="140"/>
      <c r="Q991" s="140"/>
      <c r="R991" s="140"/>
      <c r="S991" s="140"/>
      <c r="T991" s="140"/>
      <c r="U991" s="140"/>
      <c r="V991" s="140"/>
      <c r="W991" s="140"/>
      <c r="X991" s="140"/>
      <c r="Y991" s="140"/>
      <c r="Z991" s="140"/>
      <c r="AA991" s="140"/>
    </row>
    <row r="992" spans="1:27" ht="12.5">
      <c r="A992" s="140"/>
      <c r="B992" s="140"/>
      <c r="C992" s="140"/>
      <c r="D992" s="140"/>
      <c r="E992" s="140"/>
      <c r="F992" s="140"/>
      <c r="G992" s="140"/>
      <c r="H992" s="140"/>
      <c r="I992" s="140"/>
      <c r="J992" s="140"/>
      <c r="K992" s="140"/>
      <c r="L992" s="140"/>
      <c r="M992" s="140"/>
      <c r="N992" s="140"/>
      <c r="O992" s="140"/>
      <c r="P992" s="140"/>
      <c r="Q992" s="140"/>
      <c r="R992" s="140"/>
      <c r="S992" s="140"/>
      <c r="T992" s="140"/>
      <c r="U992" s="140"/>
      <c r="V992" s="140"/>
      <c r="W992" s="140"/>
      <c r="X992" s="140"/>
      <c r="Y992" s="140"/>
      <c r="Z992" s="140"/>
      <c r="AA992" s="140"/>
    </row>
    <row r="993" spans="1:27" ht="12.5">
      <c r="A993" s="140"/>
      <c r="B993" s="140"/>
      <c r="C993" s="140"/>
      <c r="D993" s="140"/>
      <c r="E993" s="140"/>
      <c r="F993" s="140"/>
      <c r="G993" s="140"/>
      <c r="H993" s="140"/>
      <c r="I993" s="140"/>
      <c r="J993" s="140"/>
      <c r="K993" s="140"/>
      <c r="L993" s="140"/>
      <c r="M993" s="140"/>
      <c r="N993" s="140"/>
      <c r="O993" s="140"/>
      <c r="P993" s="140"/>
      <c r="Q993" s="140"/>
      <c r="R993" s="140"/>
      <c r="S993" s="140"/>
      <c r="T993" s="140"/>
      <c r="U993" s="140"/>
      <c r="V993" s="140"/>
      <c r="W993" s="140"/>
      <c r="X993" s="140"/>
      <c r="Y993" s="140"/>
      <c r="Z993" s="140"/>
      <c r="AA993" s="140"/>
    </row>
    <row r="994" spans="1:27" ht="12.5">
      <c r="A994" s="140"/>
      <c r="B994" s="140"/>
      <c r="C994" s="140"/>
      <c r="D994" s="140"/>
      <c r="E994" s="140"/>
      <c r="F994" s="140"/>
      <c r="G994" s="140"/>
      <c r="H994" s="140"/>
      <c r="I994" s="140"/>
      <c r="J994" s="140"/>
      <c r="K994" s="140"/>
      <c r="L994" s="140"/>
      <c r="M994" s="140"/>
      <c r="N994" s="140"/>
      <c r="O994" s="140"/>
      <c r="P994" s="140"/>
      <c r="Q994" s="140"/>
      <c r="R994" s="140"/>
      <c r="S994" s="140"/>
      <c r="T994" s="140"/>
      <c r="U994" s="140"/>
      <c r="V994" s="140"/>
      <c r="W994" s="140"/>
      <c r="X994" s="140"/>
      <c r="Y994" s="140"/>
      <c r="Z994" s="140"/>
      <c r="AA994" s="140"/>
    </row>
    <row r="995" spans="1:27" ht="12.5">
      <c r="A995" s="140"/>
      <c r="B995" s="140"/>
      <c r="C995" s="140"/>
      <c r="D995" s="140"/>
      <c r="E995" s="140"/>
      <c r="F995" s="140"/>
      <c r="G995" s="140"/>
      <c r="H995" s="140"/>
      <c r="I995" s="140"/>
      <c r="J995" s="140"/>
      <c r="K995" s="140"/>
      <c r="L995" s="140"/>
      <c r="M995" s="140"/>
      <c r="N995" s="140"/>
      <c r="O995" s="140"/>
      <c r="P995" s="140"/>
      <c r="Q995" s="140"/>
      <c r="R995" s="140"/>
      <c r="S995" s="140"/>
      <c r="T995" s="140"/>
      <c r="U995" s="140"/>
      <c r="V995" s="140"/>
      <c r="W995" s="140"/>
      <c r="X995" s="140"/>
      <c r="Y995" s="140"/>
      <c r="Z995" s="140"/>
      <c r="AA995" s="140"/>
    </row>
    <row r="996" spans="1:27" ht="12.5">
      <c r="A996" s="140"/>
      <c r="B996" s="140"/>
      <c r="C996" s="140"/>
      <c r="D996" s="140"/>
      <c r="E996" s="140"/>
      <c r="F996" s="140"/>
      <c r="G996" s="140"/>
      <c r="H996" s="140"/>
      <c r="I996" s="140"/>
      <c r="J996" s="140"/>
      <c r="K996" s="140"/>
      <c r="L996" s="140"/>
      <c r="M996" s="140"/>
      <c r="N996" s="140"/>
      <c r="O996" s="140"/>
      <c r="P996" s="140"/>
      <c r="Q996" s="140"/>
      <c r="R996" s="140"/>
      <c r="S996" s="140"/>
      <c r="T996" s="140"/>
      <c r="U996" s="140"/>
      <c r="V996" s="140"/>
      <c r="W996" s="140"/>
      <c r="X996" s="140"/>
      <c r="Y996" s="140"/>
      <c r="Z996" s="140"/>
      <c r="AA996" s="140"/>
    </row>
  </sheetData>
  <phoneticPr fontId="2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AB1039"/>
  <sheetViews>
    <sheetView workbookViewId="0"/>
  </sheetViews>
  <sheetFormatPr defaultColWidth="12.6328125" defaultRowHeight="15.75" customHeight="1"/>
  <cols>
    <col min="1" max="1" width="3.7265625" customWidth="1"/>
    <col min="2" max="2" width="57.453125" customWidth="1"/>
    <col min="3" max="3" width="17.90625" customWidth="1"/>
    <col min="4" max="4" width="14.90625" customWidth="1"/>
    <col min="6" max="6" width="14.453125" customWidth="1"/>
    <col min="7" max="7" width="6.453125" customWidth="1"/>
    <col min="9" max="9" width="10.90625" customWidth="1"/>
    <col min="10" max="10" width="14.36328125" customWidth="1"/>
    <col min="11" max="11" width="7.453125" customWidth="1"/>
    <col min="14" max="14" width="18.08984375" customWidth="1"/>
    <col min="15" max="15" width="13.36328125" customWidth="1"/>
    <col min="16" max="16" width="10.36328125" customWidth="1"/>
    <col min="17" max="17" width="35.08984375" customWidth="1"/>
    <col min="18" max="18" width="14.08984375" customWidth="1"/>
    <col min="19" max="19" width="15.08984375" customWidth="1"/>
    <col min="20" max="20" width="14.08984375" customWidth="1"/>
    <col min="21" max="22" width="14" customWidth="1"/>
    <col min="23" max="24" width="13.6328125" customWidth="1"/>
    <col min="25" max="25" width="14.6328125" customWidth="1"/>
    <col min="26" max="26" width="14.453125" customWidth="1"/>
  </cols>
  <sheetData>
    <row r="1" spans="1:28">
      <c r="A1" s="283" t="s">
        <v>19</v>
      </c>
      <c r="B1" s="284"/>
      <c r="C1" s="287" t="s">
        <v>20</v>
      </c>
      <c r="D1" s="287" t="s">
        <v>234</v>
      </c>
      <c r="E1" s="287" t="s">
        <v>21</v>
      </c>
      <c r="F1" s="289" t="s">
        <v>359</v>
      </c>
      <c r="G1" s="268"/>
      <c r="H1" s="75"/>
      <c r="I1" s="75"/>
      <c r="J1" s="279" t="s">
        <v>236</v>
      </c>
      <c r="K1" s="268"/>
      <c r="L1" s="75"/>
      <c r="M1" s="75"/>
      <c r="N1" s="300" t="s">
        <v>360</v>
      </c>
      <c r="O1" s="260"/>
      <c r="P1" s="260"/>
      <c r="Q1" s="268"/>
      <c r="R1" s="3" t="s">
        <v>9</v>
      </c>
      <c r="S1" s="3" t="s">
        <v>0</v>
      </c>
      <c r="T1" s="3" t="s">
        <v>2</v>
      </c>
      <c r="U1" s="3" t="s">
        <v>3</v>
      </c>
      <c r="V1" s="3" t="s">
        <v>4</v>
      </c>
      <c r="W1" s="3" t="s">
        <v>5</v>
      </c>
      <c r="X1" s="3" t="s">
        <v>6</v>
      </c>
      <c r="Y1" s="3" t="s">
        <v>7</v>
      </c>
      <c r="Z1" s="4" t="s">
        <v>8</v>
      </c>
      <c r="AB1" s="75"/>
    </row>
    <row r="2" spans="1:28" ht="15.75" customHeight="1">
      <c r="A2" s="285"/>
      <c r="B2" s="286"/>
      <c r="C2" s="288"/>
      <c r="D2" s="288"/>
      <c r="E2" s="288"/>
      <c r="F2" s="76" t="s">
        <v>20</v>
      </c>
      <c r="G2" s="76" t="s">
        <v>158</v>
      </c>
      <c r="H2" s="75"/>
      <c r="I2" s="77" t="s">
        <v>237</v>
      </c>
      <c r="J2" s="78" t="s">
        <v>20</v>
      </c>
      <c r="K2" s="78" t="s">
        <v>158</v>
      </c>
      <c r="L2" s="75"/>
      <c r="M2" s="75"/>
      <c r="N2" s="162" t="s">
        <v>19</v>
      </c>
      <c r="O2" s="162" t="s">
        <v>20</v>
      </c>
      <c r="P2" s="162" t="s">
        <v>361</v>
      </c>
      <c r="Q2" s="162" t="s">
        <v>362</v>
      </c>
      <c r="R2" s="163" t="s">
        <v>20</v>
      </c>
      <c r="S2" s="163" t="s">
        <v>20</v>
      </c>
      <c r="T2" s="163" t="s">
        <v>20</v>
      </c>
      <c r="U2" s="163" t="s">
        <v>20</v>
      </c>
      <c r="V2" s="163" t="s">
        <v>20</v>
      </c>
      <c r="W2" s="163" t="s">
        <v>20</v>
      </c>
      <c r="X2" s="163" t="s">
        <v>20</v>
      </c>
      <c r="Y2" s="163" t="s">
        <v>20</v>
      </c>
      <c r="Z2" s="163" t="s">
        <v>20</v>
      </c>
      <c r="AA2" s="75"/>
      <c r="AB2" s="75"/>
    </row>
    <row r="3" spans="1:28" ht="15.75" customHeight="1">
      <c r="A3" s="290"/>
      <c r="B3" s="260"/>
      <c r="C3" s="260"/>
      <c r="D3" s="268"/>
      <c r="E3" s="79">
        <f t="shared" ref="E3:F3" si="0">SUM(E4:E75)</f>
        <v>10568</v>
      </c>
      <c r="F3" s="79">
        <f t="shared" si="0"/>
        <v>31</v>
      </c>
      <c r="G3" s="79">
        <f>SUM(G4:G104)</f>
        <v>4428</v>
      </c>
      <c r="H3" s="75"/>
      <c r="I3" s="75"/>
      <c r="J3" s="79">
        <f t="shared" ref="J3:K3" si="1">SUM(J4:J75)</f>
        <v>3</v>
      </c>
      <c r="K3" s="79">
        <f t="shared" si="1"/>
        <v>1004</v>
      </c>
      <c r="L3" s="75"/>
      <c r="M3" s="75"/>
      <c r="N3" s="83"/>
      <c r="O3" s="83">
        <f>SUM(O4:O11)</f>
        <v>16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75"/>
      <c r="AB3" s="75"/>
    </row>
    <row r="4" spans="1:28" ht="15.75" customHeight="1">
      <c r="A4" s="291" t="s">
        <v>238</v>
      </c>
      <c r="B4" s="271"/>
      <c r="C4" s="80">
        <v>1</v>
      </c>
      <c r="D4" s="81" t="s">
        <v>239</v>
      </c>
      <c r="E4" s="81"/>
      <c r="F4" s="82"/>
      <c r="G4" s="82"/>
      <c r="H4" s="75"/>
      <c r="I4" s="75"/>
      <c r="J4" s="280"/>
      <c r="K4" s="268"/>
      <c r="L4" s="75"/>
      <c r="M4" s="75"/>
      <c r="N4" s="164" t="s">
        <v>11</v>
      </c>
      <c r="O4" s="164">
        <v>2</v>
      </c>
      <c r="P4" s="165"/>
      <c r="Q4" s="165" t="s">
        <v>363</v>
      </c>
      <c r="R4" s="166"/>
      <c r="S4" s="166"/>
      <c r="T4" s="166"/>
      <c r="U4" s="166"/>
      <c r="V4" s="167"/>
      <c r="W4" s="166"/>
      <c r="X4" s="166"/>
      <c r="Y4" s="166"/>
      <c r="Z4" s="167"/>
      <c r="AA4" s="75"/>
      <c r="AB4" s="75"/>
    </row>
    <row r="5" spans="1:28" ht="15.75" customHeight="1">
      <c r="A5" s="83"/>
      <c r="B5" s="87" t="s">
        <v>240</v>
      </c>
      <c r="C5" s="85">
        <v>1</v>
      </c>
      <c r="D5" s="86" t="s">
        <v>239</v>
      </c>
      <c r="E5" s="86">
        <v>19</v>
      </c>
      <c r="F5" s="88">
        <v>1</v>
      </c>
      <c r="G5" s="88">
        <v>19</v>
      </c>
      <c r="H5" s="75" t="s">
        <v>10</v>
      </c>
      <c r="I5" s="75"/>
      <c r="J5" s="83"/>
      <c r="K5" s="83"/>
      <c r="L5" s="75"/>
      <c r="M5" s="75"/>
      <c r="N5" s="164" t="s">
        <v>12</v>
      </c>
      <c r="O5" s="164">
        <v>2</v>
      </c>
      <c r="P5" s="165"/>
      <c r="Q5" s="165" t="s">
        <v>13</v>
      </c>
      <c r="R5" s="166"/>
      <c r="S5" s="166"/>
      <c r="T5" s="167"/>
      <c r="U5" s="167"/>
      <c r="V5" s="167"/>
      <c r="W5" s="166">
        <v>1</v>
      </c>
      <c r="X5" s="166"/>
      <c r="Y5" s="167"/>
      <c r="Z5" s="167"/>
      <c r="AA5" s="75"/>
      <c r="AB5" s="75"/>
    </row>
    <row r="6" spans="1:28" ht="15.75" customHeight="1">
      <c r="A6" s="83"/>
      <c r="B6" s="84" t="s">
        <v>241</v>
      </c>
      <c r="C6" s="85">
        <v>1</v>
      </c>
      <c r="D6" s="86" t="s">
        <v>239</v>
      </c>
      <c r="E6" s="86">
        <v>15</v>
      </c>
      <c r="F6" s="83"/>
      <c r="G6" s="83"/>
      <c r="H6" s="75"/>
      <c r="I6" s="75"/>
      <c r="J6" s="83"/>
      <c r="K6" s="83"/>
      <c r="L6" s="75"/>
      <c r="M6" s="75"/>
      <c r="N6" s="164" t="s">
        <v>14</v>
      </c>
      <c r="O6" s="164">
        <v>2</v>
      </c>
      <c r="P6" s="165"/>
      <c r="Q6" s="165" t="s">
        <v>364</v>
      </c>
      <c r="R6" s="166"/>
      <c r="S6" s="166"/>
      <c r="T6" s="166"/>
      <c r="U6" s="166"/>
      <c r="V6" s="166">
        <v>1</v>
      </c>
      <c r="W6" s="166"/>
      <c r="X6" s="166"/>
      <c r="Y6" s="168" t="s">
        <v>365</v>
      </c>
      <c r="Z6" s="169"/>
      <c r="AA6" s="75"/>
      <c r="AB6" s="75"/>
    </row>
    <row r="7" spans="1:28" ht="15.75" customHeight="1">
      <c r="A7" s="83"/>
      <c r="B7" s="84" t="s">
        <v>242</v>
      </c>
      <c r="C7" s="85">
        <v>1</v>
      </c>
      <c r="D7" s="86" t="s">
        <v>239</v>
      </c>
      <c r="E7" s="86">
        <v>91</v>
      </c>
      <c r="F7" s="83"/>
      <c r="G7" s="83"/>
      <c r="H7" s="75"/>
      <c r="I7" s="75"/>
      <c r="J7" s="83"/>
      <c r="K7" s="83"/>
      <c r="L7" s="75"/>
      <c r="M7" s="75"/>
      <c r="N7" s="170" t="s">
        <v>15</v>
      </c>
      <c r="O7" s="164">
        <v>6</v>
      </c>
      <c r="P7" s="165"/>
      <c r="Q7" s="165" t="s">
        <v>16</v>
      </c>
      <c r="R7" s="166"/>
      <c r="S7" s="166"/>
      <c r="T7" s="167"/>
      <c r="U7" s="167"/>
      <c r="V7" s="167"/>
      <c r="W7" s="166"/>
      <c r="X7" s="167"/>
      <c r="Y7" s="167"/>
      <c r="Z7" s="167"/>
      <c r="AA7" s="75"/>
      <c r="AB7" s="75"/>
    </row>
    <row r="8" spans="1:28" ht="15.75" customHeight="1">
      <c r="A8" s="83"/>
      <c r="B8" s="87" t="s">
        <v>23</v>
      </c>
      <c r="C8" s="85">
        <v>1</v>
      </c>
      <c r="D8" s="86" t="s">
        <v>239</v>
      </c>
      <c r="E8" s="86">
        <v>271</v>
      </c>
      <c r="F8" s="88">
        <v>1</v>
      </c>
      <c r="G8" s="88">
        <v>271</v>
      </c>
      <c r="H8" s="75" t="s">
        <v>10</v>
      </c>
      <c r="I8" s="75"/>
      <c r="J8" s="83"/>
      <c r="K8" s="83"/>
      <c r="L8" s="75"/>
      <c r="M8" s="75"/>
      <c r="N8" s="83" t="s">
        <v>284</v>
      </c>
      <c r="O8" s="83">
        <v>1</v>
      </c>
      <c r="P8" s="83"/>
      <c r="Q8" s="83" t="s">
        <v>366</v>
      </c>
      <c r="R8" s="166"/>
      <c r="S8" s="166"/>
      <c r="T8" s="166"/>
      <c r="U8" s="166"/>
      <c r="V8" s="166"/>
      <c r="W8" s="166"/>
      <c r="X8" s="166"/>
      <c r="Y8" s="166"/>
      <c r="Z8" s="166"/>
      <c r="AA8" s="75"/>
      <c r="AB8" s="75"/>
    </row>
    <row r="9" spans="1:28" ht="15.75" customHeight="1">
      <c r="A9" s="83"/>
      <c r="B9" s="84" t="s">
        <v>243</v>
      </c>
      <c r="C9" s="85">
        <v>1</v>
      </c>
      <c r="D9" s="86" t="s">
        <v>239</v>
      </c>
      <c r="E9" s="86">
        <v>91</v>
      </c>
      <c r="F9" s="83"/>
      <c r="G9" s="83"/>
      <c r="H9" s="75"/>
      <c r="I9" s="75"/>
      <c r="J9" s="83"/>
      <c r="K9" s="83"/>
      <c r="L9" s="75"/>
      <c r="M9" s="75"/>
      <c r="N9" s="83" t="s">
        <v>367</v>
      </c>
      <c r="O9" s="83">
        <v>1</v>
      </c>
      <c r="P9" s="83"/>
      <c r="Q9" s="83" t="s">
        <v>368</v>
      </c>
      <c r="R9" s="166"/>
      <c r="S9" s="166"/>
      <c r="T9" s="166"/>
      <c r="U9" s="167"/>
      <c r="V9" s="167"/>
      <c r="W9" s="166"/>
      <c r="X9" s="166"/>
      <c r="Y9" s="167"/>
      <c r="Z9" s="166"/>
      <c r="AA9" s="75"/>
      <c r="AB9" s="75"/>
    </row>
    <row r="10" spans="1:28" ht="15.75" customHeight="1">
      <c r="A10" s="83"/>
      <c r="B10" s="87" t="s">
        <v>244</v>
      </c>
      <c r="C10" s="85">
        <v>1</v>
      </c>
      <c r="D10" s="86" t="s">
        <v>239</v>
      </c>
      <c r="E10" s="86">
        <v>35</v>
      </c>
      <c r="F10" s="88">
        <v>1</v>
      </c>
      <c r="G10" s="88">
        <v>35</v>
      </c>
      <c r="H10" s="75" t="s">
        <v>10</v>
      </c>
      <c r="I10" s="75"/>
      <c r="J10" s="83"/>
      <c r="K10" s="83"/>
      <c r="L10" s="75"/>
      <c r="M10" s="75"/>
      <c r="N10" s="83" t="s">
        <v>369</v>
      </c>
      <c r="O10" s="83">
        <v>1</v>
      </c>
      <c r="P10" s="83"/>
      <c r="Q10" s="83" t="s">
        <v>370</v>
      </c>
      <c r="R10" s="166"/>
      <c r="S10" s="166"/>
      <c r="T10" s="166"/>
      <c r="U10" s="167"/>
      <c r="V10" s="167"/>
      <c r="W10" s="167"/>
      <c r="X10" s="166"/>
      <c r="Y10" s="167"/>
      <c r="Z10" s="166"/>
      <c r="AA10" s="75"/>
      <c r="AB10" s="75"/>
    </row>
    <row r="11" spans="1:28" ht="15.75" customHeight="1">
      <c r="A11" s="83"/>
      <c r="B11" s="87" t="s">
        <v>245</v>
      </c>
      <c r="C11" s="85">
        <v>1</v>
      </c>
      <c r="D11" s="86" t="s">
        <v>239</v>
      </c>
      <c r="E11" s="86">
        <v>20</v>
      </c>
      <c r="F11" s="88">
        <v>1</v>
      </c>
      <c r="G11" s="88">
        <v>20</v>
      </c>
      <c r="H11" s="75" t="s">
        <v>10</v>
      </c>
      <c r="I11" s="75"/>
      <c r="J11" s="83"/>
      <c r="K11" s="83"/>
      <c r="L11" s="75"/>
      <c r="M11" s="75"/>
      <c r="N11" s="83" t="s">
        <v>371</v>
      </c>
      <c r="O11" s="83">
        <v>1</v>
      </c>
      <c r="P11" s="83"/>
      <c r="Q11" s="83" t="s">
        <v>372</v>
      </c>
      <c r="R11" s="166"/>
      <c r="S11" s="166"/>
      <c r="T11" s="166"/>
      <c r="U11" s="166"/>
      <c r="V11" s="166"/>
      <c r="W11" s="166"/>
      <c r="X11" s="166"/>
      <c r="Y11" s="166"/>
      <c r="Z11" s="166"/>
      <c r="AA11" s="75"/>
      <c r="AB11" s="75"/>
    </row>
    <row r="12" spans="1:28" ht="15.75" customHeight="1">
      <c r="A12" s="83"/>
      <c r="B12" s="87" t="s">
        <v>26</v>
      </c>
      <c r="C12" s="85">
        <v>1</v>
      </c>
      <c r="D12" s="86" t="s">
        <v>239</v>
      </c>
      <c r="E12" s="86">
        <v>30</v>
      </c>
      <c r="F12" s="88">
        <v>1</v>
      </c>
      <c r="G12" s="88">
        <v>30</v>
      </c>
      <c r="H12" s="75" t="s">
        <v>10</v>
      </c>
      <c r="I12" s="75"/>
      <c r="J12" s="83"/>
      <c r="K12" s="83"/>
      <c r="L12" s="75"/>
      <c r="M12" s="75"/>
      <c r="N12" s="83" t="s">
        <v>247</v>
      </c>
      <c r="O12" s="83">
        <v>1</v>
      </c>
      <c r="P12" s="83"/>
      <c r="Q12" s="83" t="s">
        <v>373</v>
      </c>
      <c r="R12" s="166"/>
      <c r="S12" s="166"/>
      <c r="T12" s="166"/>
      <c r="U12" s="166"/>
      <c r="V12" s="167"/>
      <c r="W12" s="166"/>
      <c r="X12" s="166"/>
      <c r="Y12" s="166"/>
      <c r="Z12" s="167"/>
      <c r="AA12" s="75"/>
      <c r="AB12" s="75"/>
    </row>
    <row r="13" spans="1:28" ht="15.75" customHeight="1">
      <c r="A13" s="83"/>
      <c r="B13" s="87" t="s">
        <v>246</v>
      </c>
      <c r="C13" s="85">
        <v>1</v>
      </c>
      <c r="D13" s="86" t="s">
        <v>239</v>
      </c>
      <c r="E13" s="86">
        <v>72</v>
      </c>
      <c r="F13" s="88">
        <v>1</v>
      </c>
      <c r="G13" s="88">
        <v>72</v>
      </c>
      <c r="H13" s="75" t="s">
        <v>10</v>
      </c>
      <c r="I13" s="75"/>
      <c r="J13" s="83"/>
      <c r="K13" s="83"/>
      <c r="L13" s="75"/>
      <c r="M13" s="75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75"/>
      <c r="AB13" s="75"/>
    </row>
    <row r="14" spans="1:28" ht="15.75" customHeight="1">
      <c r="A14" s="83"/>
      <c r="B14" s="87" t="s">
        <v>247</v>
      </c>
      <c r="C14" s="85">
        <v>3</v>
      </c>
      <c r="D14" s="86" t="s">
        <v>239</v>
      </c>
      <c r="E14" s="86">
        <v>31</v>
      </c>
      <c r="F14" s="88">
        <v>1</v>
      </c>
      <c r="G14" s="88">
        <v>31</v>
      </c>
      <c r="H14" s="75" t="s">
        <v>10</v>
      </c>
      <c r="I14" s="75"/>
      <c r="J14" s="83"/>
      <c r="K14" s="83"/>
      <c r="L14" s="75"/>
      <c r="M14" s="75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75"/>
      <c r="AB14" s="75"/>
    </row>
    <row r="15" spans="1:28" ht="15.75" customHeight="1">
      <c r="A15" s="83"/>
      <c r="B15" s="87" t="s">
        <v>248</v>
      </c>
      <c r="C15" s="85">
        <v>2</v>
      </c>
      <c r="D15" s="86" t="s">
        <v>239</v>
      </c>
      <c r="E15" s="86">
        <v>130</v>
      </c>
      <c r="F15" s="88">
        <v>1</v>
      </c>
      <c r="G15" s="88">
        <v>130</v>
      </c>
      <c r="H15" s="75" t="s">
        <v>10</v>
      </c>
      <c r="I15" s="75"/>
      <c r="J15" s="83"/>
      <c r="K15" s="83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</row>
    <row r="16" spans="1:28" ht="15.75" customHeight="1">
      <c r="A16" s="83"/>
      <c r="B16" s="87" t="s">
        <v>249</v>
      </c>
      <c r="C16" s="85">
        <v>1</v>
      </c>
      <c r="D16" s="86" t="s">
        <v>239</v>
      </c>
      <c r="E16" s="86">
        <v>77</v>
      </c>
      <c r="F16" s="88">
        <v>1</v>
      </c>
      <c r="G16" s="88">
        <v>77</v>
      </c>
      <c r="H16" s="75" t="s">
        <v>10</v>
      </c>
      <c r="I16" s="75"/>
      <c r="J16" s="83"/>
      <c r="K16" s="83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1:28" ht="15.75" customHeight="1">
      <c r="A17" s="83"/>
      <c r="B17" s="84" t="s">
        <v>250</v>
      </c>
      <c r="C17" s="85">
        <v>1</v>
      </c>
      <c r="D17" s="86" t="s">
        <v>239</v>
      </c>
      <c r="E17" s="86">
        <v>53</v>
      </c>
      <c r="F17" s="83"/>
      <c r="G17" s="83"/>
      <c r="H17" s="75"/>
      <c r="I17" s="75"/>
      <c r="J17" s="83"/>
      <c r="K17" s="83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</row>
    <row r="18" spans="1:28" ht="15.75" customHeight="1">
      <c r="A18" s="83"/>
      <c r="B18" s="84" t="s">
        <v>251</v>
      </c>
      <c r="C18" s="85">
        <v>1</v>
      </c>
      <c r="D18" s="86" t="s">
        <v>239</v>
      </c>
      <c r="E18" s="86">
        <v>86</v>
      </c>
      <c r="F18" s="83"/>
      <c r="G18" s="83"/>
      <c r="H18" s="75"/>
      <c r="I18" s="75"/>
      <c r="J18" s="83"/>
      <c r="K18" s="83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1:28" ht="15.75" customHeight="1">
      <c r="A19" s="83"/>
      <c r="B19" s="84" t="s">
        <v>252</v>
      </c>
      <c r="C19" s="85">
        <v>1</v>
      </c>
      <c r="D19" s="86" t="s">
        <v>239</v>
      </c>
      <c r="E19" s="86">
        <v>135</v>
      </c>
      <c r="F19" s="83"/>
      <c r="G19" s="83"/>
      <c r="H19" s="75"/>
      <c r="I19" s="75"/>
      <c r="J19" s="83"/>
      <c r="K19" s="83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1:28" ht="15.75" customHeight="1">
      <c r="A20" s="83"/>
      <c r="B20" s="87" t="s">
        <v>253</v>
      </c>
      <c r="C20" s="85">
        <v>1</v>
      </c>
      <c r="D20" s="86" t="s">
        <v>239</v>
      </c>
      <c r="E20" s="86">
        <v>50</v>
      </c>
      <c r="F20" s="88">
        <v>1</v>
      </c>
      <c r="G20" s="88">
        <v>50</v>
      </c>
      <c r="H20" s="75" t="s">
        <v>10</v>
      </c>
      <c r="I20" s="75"/>
      <c r="J20" s="83"/>
      <c r="K20" s="83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28" ht="15.75" customHeight="1">
      <c r="A21" s="83"/>
      <c r="B21" s="84" t="s">
        <v>254</v>
      </c>
      <c r="C21" s="85">
        <v>1</v>
      </c>
      <c r="D21" s="86" t="s">
        <v>239</v>
      </c>
      <c r="E21" s="86">
        <v>262</v>
      </c>
      <c r="F21" s="83"/>
      <c r="G21" s="83"/>
      <c r="H21" s="75"/>
      <c r="I21" s="75"/>
      <c r="J21" s="83"/>
      <c r="K21" s="83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1:28" ht="15.75" customHeight="1">
      <c r="A22" s="83"/>
      <c r="B22" s="84" t="s">
        <v>255</v>
      </c>
      <c r="C22" s="85">
        <v>1</v>
      </c>
      <c r="D22" s="86" t="s">
        <v>239</v>
      </c>
      <c r="E22" s="86">
        <v>115</v>
      </c>
      <c r="F22" s="83"/>
      <c r="G22" s="83"/>
      <c r="H22" s="75"/>
      <c r="I22" s="75"/>
      <c r="J22" s="83"/>
      <c r="K22" s="83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</row>
    <row r="23" spans="1:28" ht="15.75" customHeight="1">
      <c r="A23" s="83"/>
      <c r="B23" s="87" t="s">
        <v>256</v>
      </c>
      <c r="C23" s="85">
        <v>1</v>
      </c>
      <c r="D23" s="86" t="s">
        <v>239</v>
      </c>
      <c r="E23" s="86">
        <v>296</v>
      </c>
      <c r="F23" s="88">
        <v>1</v>
      </c>
      <c r="G23" s="88">
        <v>296</v>
      </c>
      <c r="H23" s="75" t="s">
        <v>10</v>
      </c>
      <c r="I23" s="75"/>
      <c r="J23" s="83"/>
      <c r="K23" s="83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ht="15.75" customHeight="1">
      <c r="A24" s="83"/>
      <c r="B24" s="84" t="s">
        <v>257</v>
      </c>
      <c r="C24" s="85">
        <v>2</v>
      </c>
      <c r="D24" s="86" t="s">
        <v>239</v>
      </c>
      <c r="E24" s="86">
        <v>188</v>
      </c>
      <c r="F24" s="83"/>
      <c r="G24" s="83"/>
      <c r="H24" s="75"/>
      <c r="I24" s="75"/>
      <c r="J24" s="83"/>
      <c r="K24" s="83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8" ht="15.75" customHeight="1">
      <c r="A25" s="83"/>
      <c r="B25" s="87" t="s">
        <v>258</v>
      </c>
      <c r="C25" s="85">
        <v>1</v>
      </c>
      <c r="D25" s="86" t="s">
        <v>239</v>
      </c>
      <c r="E25" s="86">
        <v>293</v>
      </c>
      <c r="F25" s="88">
        <v>1</v>
      </c>
      <c r="G25" s="88">
        <v>293</v>
      </c>
      <c r="H25" s="75" t="s">
        <v>10</v>
      </c>
      <c r="I25" s="75"/>
      <c r="J25" s="83"/>
      <c r="K25" s="83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</row>
    <row r="26" spans="1:28" ht="15.75" customHeight="1">
      <c r="A26" s="291"/>
      <c r="B26" s="260"/>
      <c r="C26" s="260"/>
      <c r="D26" s="260"/>
      <c r="E26" s="268"/>
      <c r="F26" s="82"/>
      <c r="G26" s="82"/>
      <c r="H26" s="75"/>
      <c r="I26" s="75"/>
      <c r="J26" s="280"/>
      <c r="K26" s="268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</row>
    <row r="27" spans="1:28" ht="15.75" customHeight="1">
      <c r="A27" s="281" t="s">
        <v>259</v>
      </c>
      <c r="B27" s="260"/>
      <c r="C27" s="260"/>
      <c r="D27" s="260"/>
      <c r="E27" s="260"/>
      <c r="F27" s="260"/>
      <c r="G27" s="268"/>
      <c r="H27" s="75"/>
      <c r="I27" s="75"/>
      <c r="J27" s="281"/>
      <c r="K27" s="268"/>
      <c r="L27" s="89"/>
      <c r="M27" s="89"/>
      <c r="N27" s="89"/>
      <c r="O27" s="89"/>
      <c r="P27" s="89"/>
      <c r="Q27" s="89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1:28" ht="15.75" customHeight="1">
      <c r="A28" s="272" t="s">
        <v>260</v>
      </c>
      <c r="B28" s="271"/>
      <c r="C28" s="85">
        <v>1</v>
      </c>
      <c r="D28" s="86" t="s">
        <v>239</v>
      </c>
      <c r="E28" s="86">
        <v>118</v>
      </c>
      <c r="F28" s="88">
        <v>1</v>
      </c>
      <c r="G28" s="88">
        <v>118</v>
      </c>
      <c r="H28" s="75" t="s">
        <v>10</v>
      </c>
      <c r="I28" s="75"/>
      <c r="J28" s="83"/>
      <c r="K28" s="83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 ht="15.75" customHeight="1">
      <c r="A29" s="272" t="s">
        <v>261</v>
      </c>
      <c r="B29" s="271"/>
      <c r="C29" s="85">
        <v>1</v>
      </c>
      <c r="D29" s="86" t="s">
        <v>239</v>
      </c>
      <c r="E29" s="86">
        <v>379</v>
      </c>
      <c r="F29" s="88">
        <v>1</v>
      </c>
      <c r="G29" s="88">
        <v>379</v>
      </c>
      <c r="H29" s="75" t="s">
        <v>10</v>
      </c>
      <c r="I29" s="75"/>
      <c r="J29" s="83"/>
      <c r="K29" s="83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1:28" ht="15.75" customHeight="1">
      <c r="A30" s="272" t="s">
        <v>262</v>
      </c>
      <c r="B30" s="271"/>
      <c r="C30" s="85">
        <v>1</v>
      </c>
      <c r="D30" s="86" t="s">
        <v>239</v>
      </c>
      <c r="E30" s="86">
        <v>86</v>
      </c>
      <c r="F30" s="83"/>
      <c r="G30" s="83"/>
      <c r="H30" s="75"/>
      <c r="I30" s="75"/>
      <c r="J30" s="83"/>
      <c r="K30" s="83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1:28" ht="15.75" customHeight="1">
      <c r="A31" s="270" t="s">
        <v>263</v>
      </c>
      <c r="B31" s="271"/>
      <c r="C31" s="85">
        <v>1</v>
      </c>
      <c r="D31" s="86" t="s">
        <v>239</v>
      </c>
      <c r="E31" s="86"/>
      <c r="F31" s="83"/>
      <c r="G31" s="83"/>
      <c r="H31" s="75"/>
      <c r="I31" s="75"/>
      <c r="J31" s="83"/>
      <c r="K31" s="83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ht="15.75" customHeight="1">
      <c r="A32" s="272" t="s">
        <v>264</v>
      </c>
      <c r="B32" s="271"/>
      <c r="C32" s="85">
        <v>2</v>
      </c>
      <c r="D32" s="86" t="s">
        <v>239</v>
      </c>
      <c r="E32" s="86">
        <v>269</v>
      </c>
      <c r="F32" s="88">
        <v>2</v>
      </c>
      <c r="G32" s="88">
        <v>269</v>
      </c>
      <c r="H32" s="75"/>
      <c r="I32" s="75"/>
      <c r="J32" s="83"/>
      <c r="K32" s="83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</row>
    <row r="33" spans="1:28" ht="15.75" customHeight="1">
      <c r="A33" s="270" t="s">
        <v>265</v>
      </c>
      <c r="B33" s="271"/>
      <c r="C33" s="85">
        <v>1</v>
      </c>
      <c r="D33" s="86" t="s">
        <v>239</v>
      </c>
      <c r="E33" s="86"/>
      <c r="F33" s="83"/>
      <c r="G33" s="83"/>
      <c r="H33" s="75"/>
      <c r="I33" s="75"/>
      <c r="J33" s="83"/>
      <c r="K33" s="83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</row>
    <row r="34" spans="1:28" ht="15.75" customHeight="1">
      <c r="A34" s="270" t="s">
        <v>266</v>
      </c>
      <c r="B34" s="271"/>
      <c r="C34" s="85">
        <v>1</v>
      </c>
      <c r="D34" s="86" t="s">
        <v>239</v>
      </c>
      <c r="E34" s="86"/>
      <c r="F34" s="83"/>
      <c r="G34" s="83"/>
      <c r="H34" s="75"/>
      <c r="I34" s="75"/>
      <c r="J34" s="83"/>
      <c r="K34" s="83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</row>
    <row r="35" spans="1:28" ht="15.75" customHeight="1">
      <c r="A35" s="294" t="s">
        <v>267</v>
      </c>
      <c r="B35" s="271"/>
      <c r="C35" s="91"/>
      <c r="D35" s="92"/>
      <c r="E35" s="92"/>
      <c r="F35" s="93"/>
      <c r="G35" s="93"/>
      <c r="H35" s="75"/>
      <c r="I35" s="75"/>
      <c r="J35" s="83"/>
      <c r="K35" s="83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</row>
    <row r="36" spans="1:28" ht="15.75" customHeight="1">
      <c r="A36" s="83"/>
      <c r="B36" s="84" t="s">
        <v>268</v>
      </c>
      <c r="C36" s="85">
        <v>1</v>
      </c>
      <c r="D36" s="86" t="s">
        <v>22</v>
      </c>
      <c r="E36" s="86">
        <v>650</v>
      </c>
      <c r="F36" s="83"/>
      <c r="G36" s="83"/>
      <c r="H36" s="75"/>
      <c r="I36" s="75"/>
      <c r="J36" s="83"/>
      <c r="K36" s="83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</row>
    <row r="37" spans="1:28" ht="12.5">
      <c r="A37" s="83"/>
      <c r="B37" s="84" t="s">
        <v>17</v>
      </c>
      <c r="C37" s="85">
        <v>1</v>
      </c>
      <c r="D37" s="86" t="s">
        <v>22</v>
      </c>
      <c r="E37" s="86">
        <v>700</v>
      </c>
      <c r="F37" s="83"/>
      <c r="G37" s="83"/>
      <c r="H37" s="75"/>
      <c r="I37" s="75"/>
      <c r="J37" s="83"/>
      <c r="K37" s="83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28" ht="12.5">
      <c r="A38" s="83"/>
      <c r="B38" s="84" t="s">
        <v>269</v>
      </c>
      <c r="C38" s="85">
        <v>1</v>
      </c>
      <c r="D38" s="86" t="s">
        <v>27</v>
      </c>
      <c r="E38" s="86">
        <v>800</v>
      </c>
      <c r="F38" s="83"/>
      <c r="G38" s="83"/>
      <c r="H38" s="75"/>
      <c r="I38" s="75"/>
      <c r="J38" s="83"/>
      <c r="K38" s="83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</row>
    <row r="39" spans="1:28" ht="12.5">
      <c r="A39" s="93"/>
      <c r="B39" s="94"/>
      <c r="C39" s="91"/>
      <c r="D39" s="92"/>
      <c r="E39" s="92"/>
      <c r="F39" s="93"/>
      <c r="G39" s="93"/>
      <c r="H39" s="75"/>
      <c r="I39" s="75"/>
      <c r="J39" s="83"/>
      <c r="K39" s="83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</row>
    <row r="40" spans="1:28" ht="12.5">
      <c r="A40" s="270" t="s">
        <v>18</v>
      </c>
      <c r="B40" s="271"/>
      <c r="C40" s="85">
        <v>1</v>
      </c>
      <c r="D40" s="86" t="s">
        <v>22</v>
      </c>
      <c r="E40" s="86">
        <v>246</v>
      </c>
      <c r="F40" s="83"/>
      <c r="G40" s="83"/>
      <c r="H40" s="75"/>
      <c r="I40" s="75"/>
      <c r="J40" s="83"/>
      <c r="K40" s="83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</row>
    <row r="41" spans="1:28" ht="12.5">
      <c r="A41" s="270" t="s">
        <v>29</v>
      </c>
      <c r="B41" s="271"/>
      <c r="C41" s="85">
        <v>1</v>
      </c>
      <c r="D41" s="86" t="s">
        <v>22</v>
      </c>
      <c r="E41" s="86">
        <v>150</v>
      </c>
      <c r="F41" s="83"/>
      <c r="G41" s="83"/>
      <c r="H41" s="75"/>
      <c r="I41" s="75"/>
      <c r="J41" s="83"/>
      <c r="K41" s="83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</row>
    <row r="42" spans="1:28" ht="12.5">
      <c r="A42" s="270" t="s">
        <v>270</v>
      </c>
      <c r="B42" s="271"/>
      <c r="C42" s="85">
        <v>1</v>
      </c>
      <c r="D42" s="86" t="s">
        <v>22</v>
      </c>
      <c r="E42" s="86">
        <v>480</v>
      </c>
      <c r="F42" s="83"/>
      <c r="G42" s="83"/>
      <c r="H42" s="75"/>
      <c r="I42" s="75"/>
      <c r="J42" s="83"/>
      <c r="K42" s="83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</row>
    <row r="43" spans="1:28" ht="12.5">
      <c r="A43" s="272" t="s">
        <v>36</v>
      </c>
      <c r="B43" s="271"/>
      <c r="C43" s="85">
        <v>2</v>
      </c>
      <c r="D43" s="86" t="s">
        <v>22</v>
      </c>
      <c r="E43" s="86">
        <v>45</v>
      </c>
      <c r="F43" s="88">
        <v>2</v>
      </c>
      <c r="G43" s="88">
        <v>45</v>
      </c>
      <c r="H43" s="75"/>
      <c r="I43" s="75"/>
      <c r="J43" s="83"/>
      <c r="K43" s="83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</row>
    <row r="44" spans="1:28" ht="12.5">
      <c r="A44" s="292"/>
      <c r="B44" s="260"/>
      <c r="C44" s="260"/>
      <c r="D44" s="260"/>
      <c r="E44" s="268"/>
      <c r="F44" s="95"/>
      <c r="G44" s="95"/>
      <c r="H44" s="75"/>
      <c r="I44" s="75"/>
      <c r="J44" s="281"/>
      <c r="K44" s="268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</row>
    <row r="45" spans="1:28" ht="12.5">
      <c r="A45" s="293" t="s">
        <v>271</v>
      </c>
      <c r="B45" s="260"/>
      <c r="C45" s="260"/>
      <c r="D45" s="260"/>
      <c r="E45" s="260"/>
      <c r="F45" s="260"/>
      <c r="G45" s="268"/>
      <c r="H45" s="75"/>
      <c r="I45" s="75"/>
      <c r="J45" s="282"/>
      <c r="K45" s="268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</row>
    <row r="46" spans="1:28" ht="12.5">
      <c r="A46" s="270" t="s">
        <v>272</v>
      </c>
      <c r="B46" s="271"/>
      <c r="C46" s="85">
        <v>1</v>
      </c>
      <c r="D46" s="86" t="s">
        <v>239</v>
      </c>
      <c r="E46" s="86">
        <v>400</v>
      </c>
      <c r="F46" s="83"/>
      <c r="G46" s="83"/>
      <c r="H46" s="75"/>
      <c r="I46" s="75"/>
      <c r="J46" s="83"/>
      <c r="K46" s="83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</row>
    <row r="47" spans="1:28" ht="12.5">
      <c r="A47" s="272" t="s">
        <v>273</v>
      </c>
      <c r="B47" s="271"/>
      <c r="C47" s="85">
        <v>1</v>
      </c>
      <c r="D47" s="86" t="s">
        <v>239</v>
      </c>
      <c r="E47" s="86">
        <v>274</v>
      </c>
      <c r="F47" s="88">
        <v>1</v>
      </c>
      <c r="G47" s="88">
        <v>274</v>
      </c>
      <c r="H47" s="75" t="s">
        <v>10</v>
      </c>
      <c r="I47" s="75"/>
      <c r="J47" s="83"/>
      <c r="K47" s="83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</row>
    <row r="48" spans="1:28" ht="12.5">
      <c r="A48" s="270" t="s">
        <v>274</v>
      </c>
      <c r="B48" s="271"/>
      <c r="C48" s="85">
        <v>1</v>
      </c>
      <c r="D48" s="86" t="s">
        <v>239</v>
      </c>
      <c r="E48" s="86">
        <v>365</v>
      </c>
      <c r="F48" s="83"/>
      <c r="G48" s="83"/>
      <c r="H48" s="75"/>
      <c r="I48" s="75"/>
      <c r="J48" s="96">
        <v>1</v>
      </c>
      <c r="K48" s="96">
        <v>365</v>
      </c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</row>
    <row r="49" spans="1:28" ht="12.5">
      <c r="A49" s="270" t="s">
        <v>275</v>
      </c>
      <c r="B49" s="271"/>
      <c r="C49" s="85">
        <v>1</v>
      </c>
      <c r="D49" s="86" t="s">
        <v>239</v>
      </c>
      <c r="E49" s="86">
        <v>415</v>
      </c>
      <c r="F49" s="83"/>
      <c r="G49" s="83"/>
      <c r="H49" s="75"/>
      <c r="I49" s="75"/>
      <c r="J49" s="83"/>
      <c r="K49" s="83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</row>
    <row r="50" spans="1:28" ht="12.5">
      <c r="A50" s="272" t="s">
        <v>276</v>
      </c>
      <c r="B50" s="271"/>
      <c r="C50" s="85">
        <v>1</v>
      </c>
      <c r="D50" s="86" t="s">
        <v>239</v>
      </c>
      <c r="E50" s="86">
        <v>207</v>
      </c>
      <c r="F50" s="88">
        <v>1</v>
      </c>
      <c r="G50" s="88">
        <v>207</v>
      </c>
      <c r="H50" s="75" t="s">
        <v>10</v>
      </c>
      <c r="I50" s="75"/>
      <c r="J50" s="83"/>
      <c r="K50" s="83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</row>
    <row r="51" spans="1:28" ht="12.5">
      <c r="A51" s="272" t="s">
        <v>277</v>
      </c>
      <c r="B51" s="271"/>
      <c r="C51" s="85">
        <v>1</v>
      </c>
      <c r="D51" s="86" t="s">
        <v>239</v>
      </c>
      <c r="E51" s="86">
        <v>39</v>
      </c>
      <c r="F51" s="88">
        <v>1</v>
      </c>
      <c r="G51" s="88">
        <v>39</v>
      </c>
      <c r="H51" s="75" t="s">
        <v>10</v>
      </c>
      <c r="I51" s="75"/>
      <c r="J51" s="83"/>
      <c r="K51" s="83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</row>
    <row r="52" spans="1:28" ht="12.5">
      <c r="A52" s="272" t="s">
        <v>278</v>
      </c>
      <c r="B52" s="271"/>
      <c r="C52" s="85">
        <v>1</v>
      </c>
      <c r="D52" s="86" t="s">
        <v>239</v>
      </c>
      <c r="E52" s="86">
        <v>94</v>
      </c>
      <c r="F52" s="88">
        <v>1</v>
      </c>
      <c r="G52" s="88">
        <v>94</v>
      </c>
      <c r="H52" s="75" t="s">
        <v>10</v>
      </c>
      <c r="I52" s="75"/>
      <c r="J52" s="83"/>
      <c r="K52" s="83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</row>
    <row r="53" spans="1:28" ht="12.5">
      <c r="A53" s="270" t="s">
        <v>279</v>
      </c>
      <c r="B53" s="271"/>
      <c r="C53" s="85">
        <v>1</v>
      </c>
      <c r="D53" s="86" t="s">
        <v>239</v>
      </c>
      <c r="E53" s="86">
        <v>132</v>
      </c>
      <c r="F53" s="83"/>
      <c r="G53" s="83"/>
      <c r="H53" s="75"/>
      <c r="I53" s="75"/>
      <c r="J53" s="96">
        <v>1</v>
      </c>
      <c r="K53" s="96">
        <v>132</v>
      </c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spans="1:28" ht="12.5">
      <c r="A54" s="272" t="s">
        <v>280</v>
      </c>
      <c r="B54" s="271"/>
      <c r="C54" s="85">
        <v>1</v>
      </c>
      <c r="D54" s="86" t="s">
        <v>239</v>
      </c>
      <c r="E54" s="86">
        <v>125</v>
      </c>
      <c r="F54" s="88">
        <v>1</v>
      </c>
      <c r="G54" s="88">
        <v>125</v>
      </c>
      <c r="H54" s="75" t="s">
        <v>10</v>
      </c>
      <c r="I54" s="75"/>
      <c r="J54" s="83"/>
      <c r="K54" s="83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ht="12.5">
      <c r="A55" s="270" t="s">
        <v>281</v>
      </c>
      <c r="B55" s="271"/>
      <c r="C55" s="85">
        <v>1</v>
      </c>
      <c r="D55" s="86" t="s">
        <v>239</v>
      </c>
      <c r="E55" s="86">
        <v>397</v>
      </c>
      <c r="F55" s="83"/>
      <c r="G55" s="83"/>
      <c r="H55" s="75"/>
      <c r="I55" s="75"/>
      <c r="J55" s="83"/>
      <c r="K55" s="83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</row>
    <row r="56" spans="1:28" ht="12.5">
      <c r="A56" s="282"/>
      <c r="B56" s="260"/>
      <c r="C56" s="260"/>
      <c r="D56" s="260"/>
      <c r="E56" s="260"/>
      <c r="F56" s="260"/>
      <c r="G56" s="268"/>
      <c r="H56" s="75"/>
      <c r="I56" s="75"/>
      <c r="J56" s="282"/>
      <c r="K56" s="268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</row>
    <row r="57" spans="1:28" ht="12.5">
      <c r="A57" s="295" t="s">
        <v>282</v>
      </c>
      <c r="B57" s="260"/>
      <c r="C57" s="260"/>
      <c r="D57" s="260"/>
      <c r="E57" s="260"/>
      <c r="F57" s="260"/>
      <c r="G57" s="268"/>
      <c r="H57" s="75"/>
      <c r="I57" s="75"/>
      <c r="J57" s="276"/>
      <c r="K57" s="268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</row>
    <row r="58" spans="1:28" ht="12.5">
      <c r="A58" s="270" t="s">
        <v>283</v>
      </c>
      <c r="B58" s="271"/>
      <c r="C58" s="85">
        <v>1</v>
      </c>
      <c r="D58" s="86" t="s">
        <v>239</v>
      </c>
      <c r="E58" s="86"/>
      <c r="F58" s="83"/>
      <c r="G58" s="83"/>
      <c r="H58" s="75"/>
      <c r="I58" s="75"/>
      <c r="J58" s="83"/>
      <c r="K58" s="83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</row>
    <row r="59" spans="1:28" ht="12.5">
      <c r="A59" s="272" t="s">
        <v>284</v>
      </c>
      <c r="B59" s="271"/>
      <c r="C59" s="85">
        <v>1</v>
      </c>
      <c r="D59" s="86" t="s">
        <v>239</v>
      </c>
      <c r="E59" s="86">
        <v>156</v>
      </c>
      <c r="F59" s="88">
        <v>1</v>
      </c>
      <c r="G59" s="88">
        <v>156</v>
      </c>
      <c r="H59" s="75" t="s">
        <v>10</v>
      </c>
      <c r="I59" s="75"/>
      <c r="J59" s="83"/>
      <c r="K59" s="83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</row>
    <row r="60" spans="1:28" ht="12.5">
      <c r="A60" s="270" t="s">
        <v>285</v>
      </c>
      <c r="B60" s="271"/>
      <c r="C60" s="85">
        <v>1</v>
      </c>
      <c r="D60" s="86" t="s">
        <v>239</v>
      </c>
      <c r="E60" s="86">
        <v>507</v>
      </c>
      <c r="F60" s="83"/>
      <c r="G60" s="83"/>
      <c r="H60" s="75"/>
      <c r="I60" s="75"/>
      <c r="J60" s="96">
        <v>1</v>
      </c>
      <c r="K60" s="96">
        <v>507</v>
      </c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</row>
    <row r="61" spans="1:28" ht="12.5">
      <c r="A61" s="270" t="s">
        <v>286</v>
      </c>
      <c r="B61" s="271"/>
      <c r="C61" s="85">
        <v>1</v>
      </c>
      <c r="D61" s="86" t="s">
        <v>239</v>
      </c>
      <c r="E61" s="86"/>
      <c r="F61" s="83"/>
      <c r="G61" s="83"/>
      <c r="H61" s="75"/>
      <c r="I61" s="75"/>
      <c r="J61" s="83"/>
      <c r="K61" s="83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1:28" ht="12.5">
      <c r="A62" s="272" t="s">
        <v>24</v>
      </c>
      <c r="B62" s="271"/>
      <c r="C62" s="85">
        <v>1</v>
      </c>
      <c r="D62" s="86" t="s">
        <v>239</v>
      </c>
      <c r="E62" s="86">
        <v>337</v>
      </c>
      <c r="F62" s="88">
        <v>1</v>
      </c>
      <c r="G62" s="88">
        <v>337</v>
      </c>
      <c r="H62" s="75" t="s">
        <v>10</v>
      </c>
      <c r="I62" s="75"/>
      <c r="J62" s="83"/>
      <c r="K62" s="83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ht="12.5">
      <c r="A63" s="272" t="s">
        <v>287</v>
      </c>
      <c r="B63" s="271"/>
      <c r="C63" s="85">
        <v>1</v>
      </c>
      <c r="D63" s="86" t="s">
        <v>239</v>
      </c>
      <c r="E63" s="86">
        <v>31</v>
      </c>
      <c r="F63" s="88">
        <v>1</v>
      </c>
      <c r="G63" s="88">
        <v>31</v>
      </c>
      <c r="H63" s="75" t="s">
        <v>10</v>
      </c>
      <c r="I63" s="75"/>
      <c r="J63" s="83"/>
      <c r="K63" s="83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</row>
    <row r="64" spans="1:28" ht="12.5">
      <c r="A64" s="272" t="s">
        <v>288</v>
      </c>
      <c r="B64" s="271"/>
      <c r="C64" s="85">
        <v>1</v>
      </c>
      <c r="D64" s="86" t="s">
        <v>239</v>
      </c>
      <c r="E64" s="86">
        <v>26</v>
      </c>
      <c r="F64" s="88">
        <v>1</v>
      </c>
      <c r="G64" s="88">
        <v>26</v>
      </c>
      <c r="H64" s="75" t="s">
        <v>10</v>
      </c>
      <c r="I64" s="75"/>
      <c r="J64" s="83"/>
      <c r="K64" s="83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</row>
    <row r="65" spans="1:28" ht="12.5">
      <c r="A65" s="272" t="s">
        <v>289</v>
      </c>
      <c r="B65" s="271"/>
      <c r="C65" s="85">
        <v>1</v>
      </c>
      <c r="D65" s="86" t="s">
        <v>239</v>
      </c>
      <c r="E65" s="86">
        <v>24</v>
      </c>
      <c r="F65" s="88">
        <v>1</v>
      </c>
      <c r="G65" s="88">
        <v>24</v>
      </c>
      <c r="H65" s="75" t="s">
        <v>10</v>
      </c>
      <c r="I65" s="75"/>
      <c r="J65" s="83"/>
      <c r="K65" s="83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</row>
    <row r="66" spans="1:28" ht="12.5">
      <c r="A66" s="272" t="s">
        <v>290</v>
      </c>
      <c r="B66" s="271"/>
      <c r="C66" s="85">
        <v>1</v>
      </c>
      <c r="D66" s="86" t="s">
        <v>239</v>
      </c>
      <c r="E66" s="86">
        <v>198</v>
      </c>
      <c r="F66" s="88">
        <v>1</v>
      </c>
      <c r="G66" s="88">
        <v>198</v>
      </c>
      <c r="H66" s="75" t="s">
        <v>10</v>
      </c>
      <c r="I66" s="75"/>
      <c r="J66" s="83"/>
      <c r="K66" s="83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</row>
    <row r="67" spans="1:28" ht="12.5">
      <c r="A67" s="272" t="s">
        <v>45</v>
      </c>
      <c r="B67" s="271"/>
      <c r="C67" s="85">
        <v>1</v>
      </c>
      <c r="D67" s="86" t="s">
        <v>239</v>
      </c>
      <c r="E67" s="86">
        <v>49</v>
      </c>
      <c r="F67" s="88">
        <v>1</v>
      </c>
      <c r="G67" s="88">
        <v>169</v>
      </c>
      <c r="H67" s="75" t="s">
        <v>10</v>
      </c>
      <c r="I67" s="75"/>
      <c r="J67" s="83"/>
      <c r="K67" s="83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</row>
    <row r="68" spans="1:28" ht="12.5">
      <c r="A68" s="272" t="s">
        <v>46</v>
      </c>
      <c r="B68" s="271"/>
      <c r="C68" s="85">
        <v>1</v>
      </c>
      <c r="D68" s="86" t="s">
        <v>239</v>
      </c>
      <c r="E68" s="86">
        <v>34</v>
      </c>
      <c r="F68" s="88">
        <v>1</v>
      </c>
      <c r="G68" s="88">
        <v>34</v>
      </c>
      <c r="H68" s="75" t="s">
        <v>10</v>
      </c>
      <c r="I68" s="75"/>
      <c r="J68" s="83"/>
      <c r="K68" s="83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</row>
    <row r="69" spans="1:28" ht="12.5">
      <c r="A69" s="272" t="s">
        <v>291</v>
      </c>
      <c r="B69" s="271"/>
      <c r="C69" s="85">
        <v>1</v>
      </c>
      <c r="D69" s="86" t="s">
        <v>239</v>
      </c>
      <c r="E69" s="86">
        <v>115</v>
      </c>
      <c r="F69" s="88"/>
      <c r="G69" s="88"/>
      <c r="H69" s="75" t="s">
        <v>10</v>
      </c>
      <c r="I69" s="75"/>
      <c r="J69" s="83"/>
      <c r="K69" s="83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</row>
    <row r="70" spans="1:28" ht="12.5">
      <c r="A70" s="270" t="s">
        <v>30</v>
      </c>
      <c r="B70" s="271"/>
      <c r="C70" s="85" t="s">
        <v>31</v>
      </c>
      <c r="D70" s="86" t="s">
        <v>22</v>
      </c>
      <c r="E70" s="86">
        <v>100</v>
      </c>
      <c r="F70" s="83"/>
      <c r="G70" s="83"/>
      <c r="H70" s="75"/>
      <c r="I70" s="75"/>
      <c r="J70" s="83"/>
      <c r="K70" s="83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</row>
    <row r="71" spans="1:28" ht="12.5">
      <c r="A71" s="270" t="s">
        <v>32</v>
      </c>
      <c r="B71" s="271"/>
      <c r="C71" s="85" t="s">
        <v>33</v>
      </c>
      <c r="D71" s="86" t="s">
        <v>22</v>
      </c>
      <c r="E71" s="86">
        <v>100</v>
      </c>
      <c r="F71" s="83"/>
      <c r="G71" s="83"/>
      <c r="H71" s="75"/>
      <c r="I71" s="75"/>
      <c r="J71" s="83"/>
      <c r="K71" s="83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</row>
    <row r="72" spans="1:28" ht="12.5">
      <c r="A72" s="270" t="s">
        <v>34</v>
      </c>
      <c r="B72" s="271"/>
      <c r="C72" s="85" t="s">
        <v>35</v>
      </c>
      <c r="D72" s="86" t="s">
        <v>22</v>
      </c>
      <c r="E72" s="86">
        <v>160</v>
      </c>
      <c r="F72" s="83"/>
      <c r="G72" s="83"/>
      <c r="H72" s="75"/>
      <c r="I72" s="75"/>
      <c r="J72" s="83"/>
      <c r="K72" s="83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</row>
    <row r="73" spans="1:28" ht="12.5">
      <c r="A73" s="270" t="s">
        <v>37</v>
      </c>
      <c r="B73" s="271"/>
      <c r="C73" s="85" t="s">
        <v>38</v>
      </c>
      <c r="D73" s="86" t="s">
        <v>22</v>
      </c>
      <c r="E73" s="86"/>
      <c r="F73" s="83"/>
      <c r="G73" s="83"/>
      <c r="H73" s="75"/>
      <c r="I73" s="75"/>
      <c r="J73" s="83"/>
      <c r="K73" s="83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</row>
    <row r="74" spans="1:28" ht="12.5">
      <c r="A74" s="270" t="s">
        <v>39</v>
      </c>
      <c r="B74" s="271"/>
      <c r="C74" s="85" t="s">
        <v>40</v>
      </c>
      <c r="D74" s="86" t="s">
        <v>22</v>
      </c>
      <c r="E74" s="86"/>
      <c r="F74" s="83"/>
      <c r="G74" s="83"/>
      <c r="H74" s="75"/>
      <c r="I74" s="75"/>
      <c r="J74" s="83"/>
      <c r="K74" s="83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</row>
    <row r="75" spans="1:28" ht="12.5">
      <c r="A75" s="270" t="s">
        <v>41</v>
      </c>
      <c r="B75" s="271"/>
      <c r="C75" s="85" t="s">
        <v>40</v>
      </c>
      <c r="D75" s="86" t="s">
        <v>22</v>
      </c>
      <c r="E75" s="86"/>
      <c r="F75" s="83"/>
      <c r="G75" s="83"/>
      <c r="H75" s="75"/>
      <c r="I75" s="75"/>
      <c r="J75" s="83"/>
      <c r="K75" s="83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</row>
    <row r="76" spans="1:28" ht="12.5">
      <c r="A76" s="272" t="s">
        <v>292</v>
      </c>
      <c r="B76" s="271"/>
      <c r="C76" s="85">
        <v>1</v>
      </c>
      <c r="D76" s="86" t="s">
        <v>239</v>
      </c>
      <c r="E76" s="86">
        <v>11</v>
      </c>
      <c r="F76" s="88">
        <v>1</v>
      </c>
      <c r="G76" s="88">
        <v>11</v>
      </c>
      <c r="H76" s="75" t="s">
        <v>10</v>
      </c>
      <c r="I76" s="75"/>
      <c r="J76" s="83"/>
      <c r="K76" s="83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</row>
    <row r="77" spans="1:28" ht="12.5">
      <c r="A77" s="272" t="s">
        <v>293</v>
      </c>
      <c r="B77" s="271"/>
      <c r="C77" s="85">
        <v>100</v>
      </c>
      <c r="D77" s="86" t="s">
        <v>239</v>
      </c>
      <c r="E77" s="86">
        <v>200</v>
      </c>
      <c r="F77" s="88"/>
      <c r="G77" s="88">
        <v>200</v>
      </c>
      <c r="H77" s="75" t="s">
        <v>10</v>
      </c>
      <c r="I77" s="75"/>
      <c r="J77" s="83"/>
      <c r="K77" s="83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</row>
    <row r="78" spans="1:28" ht="12.5">
      <c r="A78" s="272" t="s">
        <v>294</v>
      </c>
      <c r="B78" s="271"/>
      <c r="C78" s="85">
        <v>100</v>
      </c>
      <c r="D78" s="86" t="s">
        <v>239</v>
      </c>
      <c r="E78" s="86">
        <v>70</v>
      </c>
      <c r="F78" s="88"/>
      <c r="G78" s="88">
        <v>70</v>
      </c>
      <c r="H78" s="75" t="s">
        <v>10</v>
      </c>
      <c r="I78" s="75"/>
      <c r="J78" s="83"/>
      <c r="K78" s="83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</row>
    <row r="79" spans="1:28" ht="12.5">
      <c r="A79" s="272" t="s">
        <v>295</v>
      </c>
      <c r="B79" s="271"/>
      <c r="C79" s="85">
        <v>2</v>
      </c>
      <c r="D79" s="86" t="s">
        <v>239</v>
      </c>
      <c r="E79" s="86">
        <v>35</v>
      </c>
      <c r="F79" s="88">
        <v>2</v>
      </c>
      <c r="G79" s="88">
        <v>35</v>
      </c>
      <c r="H79" s="75" t="s">
        <v>10</v>
      </c>
      <c r="I79" s="75"/>
      <c r="J79" s="83"/>
      <c r="K79" s="83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</row>
    <row r="80" spans="1:28" ht="12.5">
      <c r="A80" s="273" t="s">
        <v>296</v>
      </c>
      <c r="B80" s="274"/>
      <c r="C80" s="85">
        <v>2</v>
      </c>
      <c r="D80" s="86" t="s">
        <v>239</v>
      </c>
      <c r="E80" s="86">
        <v>31</v>
      </c>
      <c r="F80" s="88">
        <v>2</v>
      </c>
      <c r="G80" s="88">
        <v>31</v>
      </c>
      <c r="H80" s="75" t="s">
        <v>10</v>
      </c>
      <c r="I80" s="75"/>
      <c r="J80" s="83"/>
      <c r="K80" s="83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</row>
    <row r="81" spans="1:28" ht="12.5">
      <c r="A81" s="273" t="s">
        <v>297</v>
      </c>
      <c r="B81" s="274"/>
      <c r="C81" s="85">
        <v>1</v>
      </c>
      <c r="D81" s="86" t="s">
        <v>239</v>
      </c>
      <c r="E81" s="86">
        <v>132</v>
      </c>
      <c r="F81" s="88">
        <v>1</v>
      </c>
      <c r="G81" s="88">
        <v>132</v>
      </c>
      <c r="H81" s="75" t="s">
        <v>10</v>
      </c>
      <c r="I81" s="75"/>
      <c r="J81" s="83"/>
      <c r="K81" s="83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</row>
    <row r="82" spans="1:28" ht="12.5">
      <c r="A82" s="275" t="s">
        <v>298</v>
      </c>
      <c r="B82" s="260"/>
      <c r="C82" s="268"/>
      <c r="D82" s="97"/>
      <c r="E82" s="97"/>
      <c r="F82" s="98"/>
      <c r="G82" s="98">
        <v>100</v>
      </c>
      <c r="H82" s="75" t="s">
        <v>10</v>
      </c>
      <c r="I82" s="75"/>
      <c r="J82" s="83"/>
      <c r="K82" s="83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</row>
    <row r="83" spans="1:28" ht="12.5">
      <c r="A83" s="99"/>
      <c r="B83" s="171" t="s">
        <v>299</v>
      </c>
      <c r="C83" s="85"/>
      <c r="D83" s="86"/>
      <c r="E83" s="86"/>
      <c r="F83" s="88"/>
      <c r="G83" s="88"/>
      <c r="H83" s="75"/>
      <c r="I83" s="75"/>
      <c r="J83" s="83"/>
      <c r="K83" s="83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</row>
    <row r="84" spans="1:28" ht="12.5">
      <c r="A84" s="90"/>
      <c r="B84" s="87" t="s">
        <v>300</v>
      </c>
      <c r="C84" s="85"/>
      <c r="D84" s="86"/>
      <c r="E84" s="86"/>
      <c r="F84" s="88"/>
      <c r="G84" s="88"/>
      <c r="H84" s="75"/>
      <c r="I84" s="75"/>
      <c r="J84" s="83"/>
      <c r="K84" s="83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</row>
    <row r="85" spans="1:28" ht="12.5">
      <c r="A85" s="90"/>
      <c r="B85" s="87" t="s">
        <v>301</v>
      </c>
      <c r="C85" s="85"/>
      <c r="D85" s="86"/>
      <c r="E85" s="86"/>
      <c r="F85" s="88"/>
      <c r="G85" s="88"/>
      <c r="H85" s="75"/>
      <c r="I85" s="75"/>
      <c r="J85" s="83"/>
      <c r="K85" s="83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</row>
    <row r="86" spans="1:28" ht="12.5">
      <c r="A86" s="90"/>
      <c r="B86" s="87" t="s">
        <v>302</v>
      </c>
      <c r="C86" s="85"/>
      <c r="D86" s="86"/>
      <c r="E86" s="86"/>
      <c r="F86" s="88"/>
      <c r="G86" s="88"/>
      <c r="H86" s="75"/>
      <c r="I86" s="75"/>
      <c r="J86" s="83"/>
      <c r="K86" s="83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</row>
    <row r="87" spans="1:28" ht="12.5">
      <c r="A87" s="90"/>
      <c r="B87" s="87" t="s">
        <v>374</v>
      </c>
      <c r="C87" s="85"/>
      <c r="D87" s="86"/>
      <c r="E87" s="86"/>
      <c r="F87" s="88"/>
      <c r="G87" s="88"/>
      <c r="H87" s="75"/>
      <c r="I87" s="75"/>
      <c r="J87" s="83"/>
      <c r="K87" s="83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</row>
    <row r="88" spans="1:28" ht="12.5">
      <c r="A88" s="275"/>
      <c r="B88" s="260"/>
      <c r="C88" s="268"/>
      <c r="D88" s="97"/>
      <c r="E88" s="97"/>
      <c r="F88" s="98"/>
      <c r="G88" s="98"/>
      <c r="H88" s="75"/>
      <c r="I88" s="75"/>
      <c r="J88" s="83"/>
      <c r="K88" s="83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</row>
    <row r="89" spans="1:28" ht="12.5">
      <c r="A89" s="276"/>
      <c r="B89" s="260"/>
      <c r="C89" s="260"/>
      <c r="D89" s="260"/>
      <c r="E89" s="260"/>
      <c r="F89" s="260"/>
      <c r="G89" s="268"/>
      <c r="H89" s="75"/>
      <c r="I89" s="75"/>
      <c r="J89" s="276"/>
      <c r="K89" s="268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</row>
    <row r="90" spans="1:28" ht="12.5">
      <c r="A90" s="277"/>
      <c r="B90" s="278"/>
      <c r="C90" s="101"/>
      <c r="D90" s="101"/>
      <c r="E90" s="101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</row>
    <row r="91" spans="1:28" ht="12.5">
      <c r="A91" s="277"/>
      <c r="B91" s="278"/>
      <c r="C91" s="101"/>
      <c r="D91" s="101"/>
      <c r="E91" s="101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</row>
    <row r="92" spans="1:28" ht="12.5">
      <c r="A92" s="277"/>
      <c r="B92" s="278"/>
      <c r="C92" s="101"/>
      <c r="D92" s="101"/>
      <c r="E92" s="101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</row>
    <row r="93" spans="1:28" ht="12.5">
      <c r="A93" s="277"/>
      <c r="B93" s="278"/>
      <c r="C93" s="101"/>
      <c r="D93" s="101"/>
      <c r="E93" s="101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</row>
    <row r="94" spans="1:28" ht="12.5">
      <c r="A94" s="277"/>
      <c r="B94" s="278"/>
      <c r="C94" s="101"/>
      <c r="D94" s="101"/>
      <c r="E94" s="101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</row>
    <row r="95" spans="1:28" ht="12.5">
      <c r="A95" s="277"/>
      <c r="B95" s="278"/>
      <c r="C95" s="101"/>
      <c r="D95" s="101"/>
      <c r="E95" s="101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</row>
    <row r="96" spans="1:28" ht="12.5">
      <c r="A96" s="277"/>
      <c r="B96" s="278"/>
      <c r="C96" s="101"/>
      <c r="D96" s="101"/>
      <c r="E96" s="101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</row>
    <row r="97" spans="1:28" ht="12.5">
      <c r="A97" s="277"/>
      <c r="B97" s="278"/>
      <c r="C97" s="101"/>
      <c r="D97" s="101"/>
      <c r="E97" s="101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</row>
    <row r="98" spans="1:28" ht="12.5">
      <c r="A98" s="277"/>
      <c r="B98" s="278"/>
      <c r="C98" s="101"/>
      <c r="D98" s="101"/>
      <c r="E98" s="101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</row>
    <row r="99" spans="1:28" ht="12.5">
      <c r="A99" s="277"/>
      <c r="B99" s="278"/>
      <c r="C99" s="101"/>
      <c r="D99" s="101"/>
      <c r="E99" s="101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</row>
    <row r="100" spans="1:28" ht="12.5">
      <c r="A100" s="75"/>
      <c r="B100" s="75"/>
      <c r="C100" s="101"/>
      <c r="D100" s="101"/>
      <c r="E100" s="101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</row>
    <row r="101" spans="1:28" ht="12.5">
      <c r="A101" s="75"/>
      <c r="B101" s="75"/>
      <c r="C101" s="101"/>
      <c r="D101" s="101"/>
      <c r="E101" s="101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</row>
    <row r="102" spans="1:28" ht="12.5">
      <c r="A102" s="75"/>
      <c r="B102" s="75"/>
      <c r="C102" s="101"/>
      <c r="D102" s="101"/>
      <c r="E102" s="101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</row>
    <row r="103" spans="1:28" ht="12.5">
      <c r="A103" s="75"/>
      <c r="B103" s="75"/>
      <c r="C103" s="101"/>
      <c r="D103" s="101"/>
      <c r="E103" s="101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</row>
    <row r="104" spans="1:28" ht="12.5">
      <c r="A104" s="75"/>
      <c r="B104" s="75"/>
      <c r="C104" s="101"/>
      <c r="D104" s="101"/>
      <c r="E104" s="101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</row>
    <row r="105" spans="1:28" ht="12.5">
      <c r="A105" s="75"/>
      <c r="B105" s="75"/>
      <c r="C105" s="101"/>
      <c r="D105" s="101"/>
      <c r="E105" s="101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</row>
    <row r="106" spans="1:28" ht="12.5">
      <c r="A106" s="75"/>
      <c r="B106" s="75"/>
      <c r="C106" s="101"/>
      <c r="D106" s="101"/>
      <c r="E106" s="101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</row>
    <row r="107" spans="1:28" ht="12.5">
      <c r="A107" s="75"/>
      <c r="B107" s="75"/>
      <c r="C107" s="101"/>
      <c r="D107" s="101"/>
      <c r="E107" s="101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</row>
    <row r="108" spans="1:28" ht="12.5">
      <c r="A108" s="75"/>
      <c r="B108" s="75"/>
      <c r="C108" s="101"/>
      <c r="D108" s="101"/>
      <c r="E108" s="101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</row>
    <row r="109" spans="1:28" ht="12.5">
      <c r="A109" s="75"/>
      <c r="B109" s="75"/>
      <c r="C109" s="101"/>
      <c r="D109" s="101"/>
      <c r="E109" s="101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</row>
    <row r="110" spans="1:28" ht="12.5">
      <c r="A110" s="75"/>
      <c r="B110" s="75"/>
      <c r="C110" s="101"/>
      <c r="D110" s="101"/>
      <c r="E110" s="101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</row>
    <row r="111" spans="1:28" ht="12.5">
      <c r="A111" s="75"/>
      <c r="B111" s="75"/>
      <c r="C111" s="101"/>
      <c r="D111" s="101"/>
      <c r="E111" s="101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</row>
    <row r="112" spans="1:28" ht="12.5">
      <c r="A112" s="75"/>
      <c r="B112" s="75"/>
      <c r="C112" s="101"/>
      <c r="D112" s="101"/>
      <c r="E112" s="101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</row>
    <row r="113" spans="1:28" ht="12.5">
      <c r="A113" s="75"/>
      <c r="B113" s="75"/>
      <c r="C113" s="101"/>
      <c r="D113" s="101"/>
      <c r="E113" s="101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</row>
    <row r="114" spans="1:28" ht="12.5">
      <c r="A114" s="75"/>
      <c r="B114" s="75"/>
      <c r="C114" s="101"/>
      <c r="D114" s="101"/>
      <c r="E114" s="101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</row>
    <row r="115" spans="1:28" ht="12.5">
      <c r="A115" s="75"/>
      <c r="B115" s="75"/>
      <c r="C115" s="101"/>
      <c r="D115" s="101"/>
      <c r="E115" s="101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</row>
    <row r="116" spans="1:28" ht="12.5">
      <c r="A116" s="75"/>
      <c r="B116" s="75"/>
      <c r="C116" s="101"/>
      <c r="D116" s="101"/>
      <c r="E116" s="101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</row>
    <row r="117" spans="1:28" ht="12.5">
      <c r="A117" s="75"/>
      <c r="B117" s="75"/>
      <c r="C117" s="101"/>
      <c r="D117" s="101"/>
      <c r="E117" s="101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</row>
    <row r="118" spans="1:28" ht="12.5">
      <c r="A118" s="75"/>
      <c r="B118" s="75"/>
      <c r="C118" s="101"/>
      <c r="D118" s="101"/>
      <c r="E118" s="101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</row>
    <row r="119" spans="1:28" ht="12.5">
      <c r="A119" s="75"/>
      <c r="B119" s="75"/>
      <c r="C119" s="101"/>
      <c r="D119" s="101"/>
      <c r="E119" s="101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</row>
    <row r="120" spans="1:28" ht="12.5">
      <c r="A120" s="75"/>
      <c r="B120" s="75"/>
      <c r="C120" s="101"/>
      <c r="D120" s="101"/>
      <c r="E120" s="101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</row>
    <row r="121" spans="1:28" ht="12.5">
      <c r="A121" s="75"/>
      <c r="B121" s="75"/>
      <c r="C121" s="101"/>
      <c r="D121" s="101"/>
      <c r="E121" s="101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</row>
    <row r="122" spans="1:28" ht="12.5">
      <c r="A122" s="75"/>
      <c r="B122" s="75"/>
      <c r="C122" s="101"/>
      <c r="D122" s="101"/>
      <c r="E122" s="101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</row>
    <row r="123" spans="1:28" ht="12.5">
      <c r="A123" s="75"/>
      <c r="B123" s="75"/>
      <c r="C123" s="101"/>
      <c r="D123" s="101"/>
      <c r="E123" s="101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</row>
    <row r="124" spans="1:28" ht="12.5">
      <c r="A124" s="75"/>
      <c r="B124" s="75"/>
      <c r="C124" s="101"/>
      <c r="D124" s="101"/>
      <c r="E124" s="101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</row>
    <row r="125" spans="1:28" ht="12.5">
      <c r="A125" s="75"/>
      <c r="B125" s="75"/>
      <c r="C125" s="101"/>
      <c r="D125" s="101"/>
      <c r="E125" s="101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</row>
    <row r="126" spans="1:28" ht="12.5">
      <c r="A126" s="75"/>
      <c r="B126" s="75"/>
      <c r="C126" s="101"/>
      <c r="D126" s="101"/>
      <c r="E126" s="101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</row>
    <row r="127" spans="1:28" ht="12.5">
      <c r="A127" s="75"/>
      <c r="B127" s="75"/>
      <c r="C127" s="101"/>
      <c r="D127" s="101"/>
      <c r="E127" s="101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</row>
    <row r="128" spans="1:28" ht="12.5">
      <c r="A128" s="75"/>
      <c r="B128" s="75"/>
      <c r="C128" s="101"/>
      <c r="D128" s="101"/>
      <c r="E128" s="101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</row>
    <row r="129" spans="1:28" ht="12.5">
      <c r="A129" s="75"/>
      <c r="B129" s="75"/>
      <c r="C129" s="101"/>
      <c r="D129" s="101"/>
      <c r="E129" s="101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</row>
    <row r="130" spans="1:28" ht="12.5">
      <c r="A130" s="75"/>
      <c r="B130" s="75"/>
      <c r="C130" s="101"/>
      <c r="D130" s="101"/>
      <c r="E130" s="101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</row>
    <row r="131" spans="1:28" ht="12.5">
      <c r="A131" s="75"/>
      <c r="B131" s="75"/>
      <c r="C131" s="101"/>
      <c r="D131" s="101"/>
      <c r="E131" s="101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</row>
    <row r="132" spans="1:28" ht="12.5">
      <c r="A132" s="75"/>
      <c r="B132" s="75"/>
      <c r="C132" s="101"/>
      <c r="D132" s="101"/>
      <c r="E132" s="101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</row>
    <row r="133" spans="1:28" ht="12.5">
      <c r="A133" s="75"/>
      <c r="B133" s="75"/>
      <c r="C133" s="101"/>
      <c r="D133" s="101"/>
      <c r="E133" s="101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</row>
    <row r="134" spans="1:28" ht="12.5">
      <c r="A134" s="75"/>
      <c r="B134" s="75"/>
      <c r="C134" s="101"/>
      <c r="D134" s="101"/>
      <c r="E134" s="101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</row>
    <row r="135" spans="1:28" ht="12.5">
      <c r="A135" s="75"/>
      <c r="B135" s="75"/>
      <c r="C135" s="101"/>
      <c r="D135" s="101"/>
      <c r="E135" s="101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</row>
    <row r="136" spans="1:28" ht="12.5">
      <c r="A136" s="75"/>
      <c r="B136" s="75"/>
      <c r="C136" s="101"/>
      <c r="D136" s="101"/>
      <c r="E136" s="101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</row>
    <row r="137" spans="1:28" ht="12.5">
      <c r="A137" s="75"/>
      <c r="B137" s="75"/>
      <c r="C137" s="101"/>
      <c r="D137" s="101"/>
      <c r="E137" s="101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</row>
    <row r="138" spans="1:28" ht="12.5">
      <c r="A138" s="75"/>
      <c r="B138" s="75"/>
      <c r="C138" s="101"/>
      <c r="D138" s="101"/>
      <c r="E138" s="101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</row>
    <row r="139" spans="1:28" ht="12.5">
      <c r="A139" s="75"/>
      <c r="B139" s="75"/>
      <c r="C139" s="101"/>
      <c r="D139" s="101"/>
      <c r="E139" s="101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</row>
    <row r="140" spans="1:28" ht="12.5">
      <c r="A140" s="75"/>
      <c r="B140" s="75"/>
      <c r="C140" s="101"/>
      <c r="D140" s="101"/>
      <c r="E140" s="101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</row>
    <row r="141" spans="1:28" ht="12.5">
      <c r="A141" s="75"/>
      <c r="B141" s="75"/>
      <c r="C141" s="101"/>
      <c r="D141" s="101"/>
      <c r="E141" s="101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</row>
    <row r="142" spans="1:28" ht="12.5">
      <c r="A142" s="75"/>
      <c r="B142" s="75"/>
      <c r="C142" s="101"/>
      <c r="D142" s="101"/>
      <c r="E142" s="101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</row>
    <row r="143" spans="1:28" ht="12.5">
      <c r="A143" s="75"/>
      <c r="B143" s="75"/>
      <c r="C143" s="101"/>
      <c r="D143" s="101"/>
      <c r="E143" s="101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</row>
    <row r="144" spans="1:28" ht="12.5">
      <c r="A144" s="75"/>
      <c r="B144" s="75"/>
      <c r="C144" s="101"/>
      <c r="D144" s="101"/>
      <c r="E144" s="101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</row>
    <row r="145" spans="1:28" ht="12.5">
      <c r="A145" s="75"/>
      <c r="B145" s="75"/>
      <c r="C145" s="101"/>
      <c r="D145" s="101"/>
      <c r="E145" s="101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</row>
    <row r="146" spans="1:28" ht="12.5">
      <c r="A146" s="75"/>
      <c r="B146" s="75"/>
      <c r="C146" s="101"/>
      <c r="D146" s="101"/>
      <c r="E146" s="101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</row>
    <row r="147" spans="1:28" ht="12.5">
      <c r="A147" s="75"/>
      <c r="B147" s="75"/>
      <c r="C147" s="101"/>
      <c r="D147" s="101"/>
      <c r="E147" s="101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</row>
    <row r="148" spans="1:28" ht="12.5">
      <c r="A148" s="75"/>
      <c r="B148" s="75"/>
      <c r="C148" s="101"/>
      <c r="D148" s="101"/>
      <c r="E148" s="101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</row>
    <row r="149" spans="1:28" ht="12.5">
      <c r="A149" s="75"/>
      <c r="B149" s="75"/>
      <c r="C149" s="101"/>
      <c r="D149" s="101"/>
      <c r="E149" s="101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</row>
    <row r="150" spans="1:28" ht="12.5">
      <c r="A150" s="75"/>
      <c r="B150" s="75"/>
      <c r="C150" s="101"/>
      <c r="D150" s="101"/>
      <c r="E150" s="101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</row>
    <row r="151" spans="1:28" ht="12.5">
      <c r="A151" s="75"/>
      <c r="B151" s="75"/>
      <c r="C151" s="101"/>
      <c r="D151" s="101"/>
      <c r="E151" s="101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</row>
    <row r="152" spans="1:28" ht="12.5">
      <c r="A152" s="75"/>
      <c r="B152" s="75"/>
      <c r="C152" s="101"/>
      <c r="D152" s="101"/>
      <c r="E152" s="101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</row>
    <row r="153" spans="1:28" ht="12.5">
      <c r="A153" s="75"/>
      <c r="B153" s="75"/>
      <c r="C153" s="101"/>
      <c r="D153" s="101"/>
      <c r="E153" s="101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</row>
    <row r="154" spans="1:28" ht="12.5">
      <c r="A154" s="75"/>
      <c r="B154" s="75"/>
      <c r="C154" s="101"/>
      <c r="D154" s="101"/>
      <c r="E154" s="101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</row>
    <row r="155" spans="1:28" ht="12.5">
      <c r="A155" s="75"/>
      <c r="B155" s="75"/>
      <c r="C155" s="101"/>
      <c r="D155" s="101"/>
      <c r="E155" s="101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</row>
    <row r="156" spans="1:28" ht="12.5">
      <c r="A156" s="75"/>
      <c r="B156" s="75"/>
      <c r="C156" s="101"/>
      <c r="D156" s="101"/>
      <c r="E156" s="101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</row>
    <row r="157" spans="1:28" ht="12.5">
      <c r="A157" s="75"/>
      <c r="B157" s="75"/>
      <c r="C157" s="101"/>
      <c r="D157" s="101"/>
      <c r="E157" s="101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</row>
    <row r="158" spans="1:28" ht="12.5">
      <c r="A158" s="75"/>
      <c r="B158" s="75"/>
      <c r="C158" s="101"/>
      <c r="D158" s="101"/>
      <c r="E158" s="101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</row>
    <row r="159" spans="1:28" ht="12.5">
      <c r="A159" s="75"/>
      <c r="B159" s="75"/>
      <c r="C159" s="101"/>
      <c r="D159" s="101"/>
      <c r="E159" s="101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</row>
    <row r="160" spans="1:28" ht="12.5">
      <c r="A160" s="75"/>
      <c r="B160" s="75"/>
      <c r="C160" s="101"/>
      <c r="D160" s="101"/>
      <c r="E160" s="101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</row>
    <row r="161" spans="1:28" ht="12.5">
      <c r="A161" s="75"/>
      <c r="B161" s="75"/>
      <c r="C161" s="101"/>
      <c r="D161" s="101"/>
      <c r="E161" s="101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</row>
    <row r="162" spans="1:28" ht="12.5">
      <c r="A162" s="75"/>
      <c r="B162" s="75"/>
      <c r="C162" s="101"/>
      <c r="D162" s="101"/>
      <c r="E162" s="101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</row>
    <row r="163" spans="1:28" ht="12.5">
      <c r="A163" s="75"/>
      <c r="B163" s="75"/>
      <c r="C163" s="101"/>
      <c r="D163" s="101"/>
      <c r="E163" s="101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</row>
    <row r="164" spans="1:28" ht="12.5">
      <c r="A164" s="75"/>
      <c r="B164" s="75"/>
      <c r="C164" s="101"/>
      <c r="D164" s="101"/>
      <c r="E164" s="101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</row>
    <row r="165" spans="1:28" ht="12.5">
      <c r="A165" s="75"/>
      <c r="B165" s="75"/>
      <c r="C165" s="101"/>
      <c r="D165" s="101"/>
      <c r="E165" s="101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</row>
    <row r="166" spans="1:28" ht="12.5">
      <c r="A166" s="75"/>
      <c r="B166" s="75"/>
      <c r="C166" s="101"/>
      <c r="D166" s="101"/>
      <c r="E166" s="101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</row>
    <row r="167" spans="1:28" ht="12.5">
      <c r="A167" s="75"/>
      <c r="B167" s="75"/>
      <c r="C167" s="101"/>
      <c r="D167" s="101"/>
      <c r="E167" s="101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</row>
    <row r="168" spans="1:28" ht="12.5">
      <c r="A168" s="75"/>
      <c r="B168" s="75"/>
      <c r="C168" s="101"/>
      <c r="D168" s="101"/>
      <c r="E168" s="101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</row>
    <row r="169" spans="1:28" ht="12.5">
      <c r="A169" s="75"/>
      <c r="B169" s="75"/>
      <c r="C169" s="101"/>
      <c r="D169" s="101"/>
      <c r="E169" s="101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</row>
    <row r="170" spans="1:28" ht="12.5">
      <c r="A170" s="75"/>
      <c r="B170" s="75"/>
      <c r="C170" s="101"/>
      <c r="D170" s="101"/>
      <c r="E170" s="101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</row>
    <row r="171" spans="1:28" ht="12.5">
      <c r="A171" s="75"/>
      <c r="B171" s="75"/>
      <c r="C171" s="101"/>
      <c r="D171" s="101"/>
      <c r="E171" s="101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</row>
    <row r="172" spans="1:28" ht="12.5">
      <c r="A172" s="75"/>
      <c r="B172" s="75"/>
      <c r="C172" s="101"/>
      <c r="D172" s="101"/>
      <c r="E172" s="101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</row>
    <row r="173" spans="1:28" ht="12.5">
      <c r="A173" s="75"/>
      <c r="B173" s="75"/>
      <c r="C173" s="101"/>
      <c r="D173" s="101"/>
      <c r="E173" s="101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</row>
    <row r="174" spans="1:28" ht="12.5">
      <c r="A174" s="75"/>
      <c r="B174" s="75"/>
      <c r="C174" s="101"/>
      <c r="D174" s="101"/>
      <c r="E174" s="101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</row>
    <row r="175" spans="1:28" ht="12.5">
      <c r="A175" s="75"/>
      <c r="B175" s="75"/>
      <c r="C175" s="101"/>
      <c r="D175" s="101"/>
      <c r="E175" s="101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</row>
    <row r="176" spans="1:28" ht="12.5">
      <c r="A176" s="75"/>
      <c r="B176" s="75"/>
      <c r="C176" s="101"/>
      <c r="D176" s="101"/>
      <c r="E176" s="101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</row>
    <row r="177" spans="1:28" ht="12.5">
      <c r="A177" s="75"/>
      <c r="B177" s="75"/>
      <c r="C177" s="101"/>
      <c r="D177" s="101"/>
      <c r="E177" s="101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</row>
    <row r="178" spans="1:28" ht="12.5">
      <c r="A178" s="75"/>
      <c r="B178" s="75"/>
      <c r="C178" s="101"/>
      <c r="D178" s="101"/>
      <c r="E178" s="101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</row>
    <row r="179" spans="1:28" ht="12.5">
      <c r="A179" s="75"/>
      <c r="B179" s="75"/>
      <c r="C179" s="101"/>
      <c r="D179" s="101"/>
      <c r="E179" s="101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</row>
    <row r="180" spans="1:28" ht="12.5">
      <c r="A180" s="75"/>
      <c r="B180" s="75"/>
      <c r="C180" s="101"/>
      <c r="D180" s="101"/>
      <c r="E180" s="101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</row>
    <row r="181" spans="1:28" ht="12.5">
      <c r="A181" s="75"/>
      <c r="B181" s="75"/>
      <c r="C181" s="101"/>
      <c r="D181" s="101"/>
      <c r="E181" s="101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</row>
    <row r="182" spans="1:28" ht="12.5">
      <c r="A182" s="75"/>
      <c r="B182" s="75"/>
      <c r="C182" s="101"/>
      <c r="D182" s="101"/>
      <c r="E182" s="101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</row>
    <row r="183" spans="1:28" ht="12.5">
      <c r="A183" s="75"/>
      <c r="B183" s="75"/>
      <c r="C183" s="101"/>
      <c r="D183" s="101"/>
      <c r="E183" s="101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</row>
    <row r="184" spans="1:28" ht="12.5">
      <c r="A184" s="75"/>
      <c r="B184" s="75"/>
      <c r="C184" s="101"/>
      <c r="D184" s="101"/>
      <c r="E184" s="101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</row>
    <row r="185" spans="1:28" ht="12.5">
      <c r="A185" s="75"/>
      <c r="B185" s="75"/>
      <c r="C185" s="101"/>
      <c r="D185" s="101"/>
      <c r="E185" s="101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</row>
    <row r="186" spans="1:28" ht="12.5">
      <c r="A186" s="75"/>
      <c r="B186" s="75"/>
      <c r="C186" s="101"/>
      <c r="D186" s="101"/>
      <c r="E186" s="101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</row>
    <row r="187" spans="1:28" ht="12.5">
      <c r="A187" s="75"/>
      <c r="B187" s="75"/>
      <c r="C187" s="101"/>
      <c r="D187" s="101"/>
      <c r="E187" s="101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</row>
    <row r="188" spans="1:28" ht="12.5">
      <c r="A188" s="75"/>
      <c r="B188" s="75"/>
      <c r="C188" s="101"/>
      <c r="D188" s="101"/>
      <c r="E188" s="101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</row>
    <row r="189" spans="1:28" ht="12.5">
      <c r="A189" s="75"/>
      <c r="B189" s="75"/>
      <c r="C189" s="101"/>
      <c r="D189" s="101"/>
      <c r="E189" s="101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</row>
    <row r="190" spans="1:28" ht="12.5">
      <c r="A190" s="75"/>
      <c r="B190" s="75"/>
      <c r="C190" s="101"/>
      <c r="D190" s="101"/>
      <c r="E190" s="101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</row>
    <row r="191" spans="1:28" ht="12.5">
      <c r="A191" s="75"/>
      <c r="B191" s="75"/>
      <c r="C191" s="101"/>
      <c r="D191" s="101"/>
      <c r="E191" s="101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</row>
    <row r="192" spans="1:28" ht="12.5">
      <c r="A192" s="75"/>
      <c r="B192" s="75"/>
      <c r="C192" s="101"/>
      <c r="D192" s="101"/>
      <c r="E192" s="101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</row>
    <row r="193" spans="1:28" ht="12.5">
      <c r="A193" s="75"/>
      <c r="B193" s="75"/>
      <c r="C193" s="101"/>
      <c r="D193" s="101"/>
      <c r="E193" s="101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</row>
    <row r="194" spans="1:28" ht="12.5">
      <c r="A194" s="75"/>
      <c r="B194" s="75"/>
      <c r="C194" s="101"/>
      <c r="D194" s="101"/>
      <c r="E194" s="101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</row>
    <row r="195" spans="1:28" ht="12.5">
      <c r="A195" s="75"/>
      <c r="B195" s="75"/>
      <c r="C195" s="101"/>
      <c r="D195" s="101"/>
      <c r="E195" s="101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</row>
    <row r="196" spans="1:28" ht="12.5">
      <c r="A196" s="75"/>
      <c r="B196" s="75"/>
      <c r="C196" s="101"/>
      <c r="D196" s="101"/>
      <c r="E196" s="101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</row>
    <row r="197" spans="1:28" ht="12.5">
      <c r="A197" s="75"/>
      <c r="B197" s="75"/>
      <c r="C197" s="101"/>
      <c r="D197" s="101"/>
      <c r="E197" s="101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</row>
    <row r="198" spans="1:28" ht="12.5">
      <c r="A198" s="75"/>
      <c r="B198" s="75"/>
      <c r="C198" s="101"/>
      <c r="D198" s="101"/>
      <c r="E198" s="101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</row>
    <row r="199" spans="1:28" ht="12.5">
      <c r="A199" s="75"/>
      <c r="B199" s="75"/>
      <c r="C199" s="101"/>
      <c r="D199" s="101"/>
      <c r="E199" s="101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</row>
    <row r="200" spans="1:28" ht="12.5">
      <c r="A200" s="75"/>
      <c r="B200" s="75"/>
      <c r="C200" s="101"/>
      <c r="D200" s="101"/>
      <c r="E200" s="101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</row>
    <row r="201" spans="1:28" ht="12.5">
      <c r="A201" s="75"/>
      <c r="B201" s="75"/>
      <c r="C201" s="101"/>
      <c r="D201" s="101"/>
      <c r="E201" s="101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</row>
    <row r="202" spans="1:28" ht="12.5">
      <c r="A202" s="75"/>
      <c r="B202" s="75"/>
      <c r="C202" s="101"/>
      <c r="D202" s="101"/>
      <c r="E202" s="101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</row>
    <row r="203" spans="1:28" ht="12.5">
      <c r="A203" s="75"/>
      <c r="B203" s="75"/>
      <c r="C203" s="101"/>
      <c r="D203" s="101"/>
      <c r="E203" s="101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</row>
    <row r="204" spans="1:28" ht="12.5">
      <c r="A204" s="75"/>
      <c r="B204" s="75"/>
      <c r="C204" s="101"/>
      <c r="D204" s="101"/>
      <c r="E204" s="101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</row>
    <row r="205" spans="1:28" ht="12.5">
      <c r="A205" s="75"/>
      <c r="B205" s="75"/>
      <c r="C205" s="101"/>
      <c r="D205" s="101"/>
      <c r="E205" s="101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</row>
    <row r="206" spans="1:28" ht="12.5">
      <c r="A206" s="75"/>
      <c r="B206" s="75"/>
      <c r="C206" s="101"/>
      <c r="D206" s="101"/>
      <c r="E206" s="101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</row>
    <row r="207" spans="1:28" ht="12.5">
      <c r="A207" s="75"/>
      <c r="B207" s="75"/>
      <c r="C207" s="101"/>
      <c r="D207" s="101"/>
      <c r="E207" s="101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</row>
    <row r="208" spans="1:28" ht="12.5">
      <c r="A208" s="75"/>
      <c r="B208" s="75"/>
      <c r="C208" s="101"/>
      <c r="D208" s="101"/>
      <c r="E208" s="101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</row>
    <row r="209" spans="1:28" ht="12.5">
      <c r="A209" s="75"/>
      <c r="B209" s="75"/>
      <c r="C209" s="101"/>
      <c r="D209" s="101"/>
      <c r="E209" s="101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</row>
    <row r="210" spans="1:28" ht="12.5">
      <c r="A210" s="75"/>
      <c r="B210" s="75"/>
      <c r="C210" s="101"/>
      <c r="D210" s="101"/>
      <c r="E210" s="101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</row>
    <row r="211" spans="1:28" ht="12.5">
      <c r="A211" s="75"/>
      <c r="B211" s="75"/>
      <c r="C211" s="101"/>
      <c r="D211" s="101"/>
      <c r="E211" s="101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</row>
    <row r="212" spans="1:28" ht="12.5">
      <c r="A212" s="75"/>
      <c r="B212" s="75"/>
      <c r="C212" s="101"/>
      <c r="D212" s="101"/>
      <c r="E212" s="101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</row>
    <row r="213" spans="1:28" ht="12.5">
      <c r="A213" s="75"/>
      <c r="B213" s="75"/>
      <c r="C213" s="101"/>
      <c r="D213" s="101"/>
      <c r="E213" s="101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</row>
    <row r="214" spans="1:28" ht="12.5">
      <c r="A214" s="75"/>
      <c r="B214" s="75"/>
      <c r="C214" s="101"/>
      <c r="D214" s="101"/>
      <c r="E214" s="101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</row>
    <row r="215" spans="1:28" ht="12.5">
      <c r="A215" s="75"/>
      <c r="B215" s="75"/>
      <c r="C215" s="101"/>
      <c r="D215" s="101"/>
      <c r="E215" s="101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</row>
    <row r="216" spans="1:28" ht="12.5">
      <c r="A216" s="75"/>
      <c r="B216" s="75"/>
      <c r="C216" s="101"/>
      <c r="D216" s="101"/>
      <c r="E216" s="101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</row>
    <row r="217" spans="1:28" ht="12.5">
      <c r="A217" s="75"/>
      <c r="B217" s="75"/>
      <c r="C217" s="101"/>
      <c r="D217" s="101"/>
      <c r="E217" s="101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</row>
    <row r="218" spans="1:28" ht="12.5">
      <c r="A218" s="75"/>
      <c r="B218" s="75"/>
      <c r="C218" s="101"/>
      <c r="D218" s="101"/>
      <c r="E218" s="101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</row>
    <row r="219" spans="1:28" ht="12.5">
      <c r="A219" s="75"/>
      <c r="B219" s="75"/>
      <c r="C219" s="101"/>
      <c r="D219" s="101"/>
      <c r="E219" s="101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</row>
    <row r="220" spans="1:28" ht="12.5">
      <c r="A220" s="75"/>
      <c r="B220" s="75"/>
      <c r="C220" s="101"/>
      <c r="D220" s="101"/>
      <c r="E220" s="101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</row>
    <row r="221" spans="1:28" ht="12.5">
      <c r="A221" s="75"/>
      <c r="B221" s="75"/>
      <c r="C221" s="101"/>
      <c r="D221" s="101"/>
      <c r="E221" s="101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</row>
    <row r="222" spans="1:28" ht="12.5">
      <c r="A222" s="75"/>
      <c r="B222" s="75"/>
      <c r="C222" s="101"/>
      <c r="D222" s="101"/>
      <c r="E222" s="101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</row>
    <row r="223" spans="1:28" ht="12.5">
      <c r="A223" s="75"/>
      <c r="B223" s="75"/>
      <c r="C223" s="101"/>
      <c r="D223" s="101"/>
      <c r="E223" s="101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</row>
    <row r="224" spans="1:28" ht="12.5">
      <c r="A224" s="75"/>
      <c r="B224" s="75"/>
      <c r="C224" s="101"/>
      <c r="D224" s="101"/>
      <c r="E224" s="101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</row>
    <row r="225" spans="1:28" ht="12.5">
      <c r="A225" s="75"/>
      <c r="B225" s="75"/>
      <c r="C225" s="101"/>
      <c r="D225" s="101"/>
      <c r="E225" s="101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</row>
    <row r="226" spans="1:28" ht="12.5">
      <c r="A226" s="75"/>
      <c r="B226" s="75"/>
      <c r="C226" s="101"/>
      <c r="D226" s="101"/>
      <c r="E226" s="101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</row>
    <row r="227" spans="1:28" ht="12.5">
      <c r="A227" s="75"/>
      <c r="B227" s="75"/>
      <c r="C227" s="101"/>
      <c r="D227" s="101"/>
      <c r="E227" s="101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</row>
    <row r="228" spans="1:28" ht="12.5">
      <c r="A228" s="75"/>
      <c r="B228" s="75"/>
      <c r="C228" s="101"/>
      <c r="D228" s="101"/>
      <c r="E228" s="101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</row>
    <row r="229" spans="1:28" ht="12.5">
      <c r="A229" s="75"/>
      <c r="B229" s="75"/>
      <c r="C229" s="101"/>
      <c r="D229" s="101"/>
      <c r="E229" s="101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</row>
    <row r="230" spans="1:28" ht="12.5">
      <c r="A230" s="75"/>
      <c r="B230" s="75"/>
      <c r="C230" s="101"/>
      <c r="D230" s="101"/>
      <c r="E230" s="101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</row>
    <row r="231" spans="1:28" ht="12.5">
      <c r="A231" s="75"/>
      <c r="B231" s="75"/>
      <c r="C231" s="101"/>
      <c r="D231" s="101"/>
      <c r="E231" s="101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</row>
    <row r="232" spans="1:28" ht="12.5">
      <c r="A232" s="75"/>
      <c r="B232" s="75"/>
      <c r="C232" s="101"/>
      <c r="D232" s="101"/>
      <c r="E232" s="101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</row>
    <row r="233" spans="1:28" ht="12.5">
      <c r="A233" s="75"/>
      <c r="B233" s="75"/>
      <c r="C233" s="101"/>
      <c r="D233" s="101"/>
      <c r="E233" s="101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</row>
    <row r="234" spans="1:28" ht="12.5">
      <c r="A234" s="75"/>
      <c r="B234" s="75"/>
      <c r="C234" s="101"/>
      <c r="D234" s="101"/>
      <c r="E234" s="101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</row>
    <row r="235" spans="1:28" ht="12.5">
      <c r="A235" s="75"/>
      <c r="B235" s="75"/>
      <c r="C235" s="101"/>
      <c r="D235" s="101"/>
      <c r="E235" s="101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</row>
    <row r="236" spans="1:28" ht="12.5">
      <c r="A236" s="75"/>
      <c r="B236" s="75"/>
      <c r="C236" s="101"/>
      <c r="D236" s="101"/>
      <c r="E236" s="101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</row>
    <row r="237" spans="1:28" ht="12.5">
      <c r="A237" s="75"/>
      <c r="B237" s="75"/>
      <c r="C237" s="101"/>
      <c r="D237" s="101"/>
      <c r="E237" s="101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</row>
    <row r="238" spans="1:28" ht="12.5">
      <c r="A238" s="75"/>
      <c r="B238" s="75"/>
      <c r="C238" s="101"/>
      <c r="D238" s="101"/>
      <c r="E238" s="101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</row>
    <row r="239" spans="1:28" ht="12.5">
      <c r="A239" s="75"/>
      <c r="B239" s="75"/>
      <c r="C239" s="101"/>
      <c r="D239" s="101"/>
      <c r="E239" s="101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</row>
    <row r="240" spans="1:28" ht="12.5">
      <c r="A240" s="75"/>
      <c r="B240" s="75"/>
      <c r="C240" s="101"/>
      <c r="D240" s="101"/>
      <c r="E240" s="101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</row>
    <row r="241" spans="1:28" ht="12.5">
      <c r="A241" s="75"/>
      <c r="B241" s="75"/>
      <c r="C241" s="101"/>
      <c r="D241" s="101"/>
      <c r="E241" s="101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</row>
    <row r="242" spans="1:28" ht="12.5">
      <c r="A242" s="75"/>
      <c r="B242" s="75"/>
      <c r="C242" s="101"/>
      <c r="D242" s="101"/>
      <c r="E242" s="101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</row>
    <row r="243" spans="1:28" ht="12.5">
      <c r="A243" s="75"/>
      <c r="B243" s="75"/>
      <c r="C243" s="101"/>
      <c r="D243" s="101"/>
      <c r="E243" s="101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</row>
    <row r="244" spans="1:28" ht="12.5">
      <c r="A244" s="75"/>
      <c r="B244" s="75"/>
      <c r="C244" s="101"/>
      <c r="D244" s="101"/>
      <c r="E244" s="101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</row>
    <row r="245" spans="1:28" ht="12.5">
      <c r="A245" s="75"/>
      <c r="B245" s="75"/>
      <c r="C245" s="101"/>
      <c r="D245" s="101"/>
      <c r="E245" s="101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</row>
    <row r="246" spans="1:28" ht="12.5">
      <c r="A246" s="75"/>
      <c r="B246" s="75"/>
      <c r="C246" s="101"/>
      <c r="D246" s="101"/>
      <c r="E246" s="101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</row>
    <row r="247" spans="1:28" ht="12.5">
      <c r="A247" s="75"/>
      <c r="B247" s="75"/>
      <c r="C247" s="101"/>
      <c r="D247" s="101"/>
      <c r="E247" s="101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</row>
    <row r="248" spans="1:28" ht="12.5">
      <c r="A248" s="75"/>
      <c r="B248" s="75"/>
      <c r="C248" s="101"/>
      <c r="D248" s="101"/>
      <c r="E248" s="101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</row>
    <row r="249" spans="1:28" ht="12.5">
      <c r="A249" s="75"/>
      <c r="B249" s="75"/>
      <c r="C249" s="101"/>
      <c r="D249" s="101"/>
      <c r="E249" s="101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</row>
    <row r="250" spans="1:28" ht="12.5">
      <c r="A250" s="75"/>
      <c r="B250" s="75"/>
      <c r="C250" s="101"/>
      <c r="D250" s="101"/>
      <c r="E250" s="101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</row>
    <row r="251" spans="1:28" ht="12.5">
      <c r="A251" s="75"/>
      <c r="B251" s="75"/>
      <c r="C251" s="101"/>
      <c r="D251" s="101"/>
      <c r="E251" s="101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</row>
    <row r="252" spans="1:28" ht="12.5">
      <c r="A252" s="75"/>
      <c r="B252" s="75"/>
      <c r="C252" s="101"/>
      <c r="D252" s="101"/>
      <c r="E252" s="101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</row>
    <row r="253" spans="1:28" ht="12.5">
      <c r="A253" s="75"/>
      <c r="B253" s="75"/>
      <c r="C253" s="101"/>
      <c r="D253" s="101"/>
      <c r="E253" s="101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</row>
    <row r="254" spans="1:28" ht="12.5">
      <c r="A254" s="75"/>
      <c r="B254" s="75"/>
      <c r="C254" s="101"/>
      <c r="D254" s="101"/>
      <c r="E254" s="101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</row>
    <row r="255" spans="1:28" ht="12.5">
      <c r="A255" s="75"/>
      <c r="B255" s="75"/>
      <c r="C255" s="101"/>
      <c r="D255" s="101"/>
      <c r="E255" s="101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</row>
    <row r="256" spans="1:28" ht="12.5">
      <c r="A256" s="75"/>
      <c r="B256" s="75"/>
      <c r="C256" s="101"/>
      <c r="D256" s="101"/>
      <c r="E256" s="101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</row>
    <row r="257" spans="1:28" ht="12.5">
      <c r="A257" s="75"/>
      <c r="B257" s="75"/>
      <c r="C257" s="101"/>
      <c r="D257" s="101"/>
      <c r="E257" s="101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</row>
    <row r="258" spans="1:28" ht="12.5">
      <c r="A258" s="75"/>
      <c r="B258" s="75"/>
      <c r="C258" s="101"/>
      <c r="D258" s="101"/>
      <c r="E258" s="101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</row>
    <row r="259" spans="1:28" ht="12.5">
      <c r="A259" s="75"/>
      <c r="B259" s="75"/>
      <c r="C259" s="101"/>
      <c r="D259" s="101"/>
      <c r="E259" s="101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</row>
    <row r="260" spans="1:28" ht="12.5">
      <c r="A260" s="75"/>
      <c r="B260" s="75"/>
      <c r="C260" s="101"/>
      <c r="D260" s="101"/>
      <c r="E260" s="101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</row>
    <row r="261" spans="1:28" ht="12.5">
      <c r="A261" s="75"/>
      <c r="B261" s="75"/>
      <c r="C261" s="101"/>
      <c r="D261" s="101"/>
      <c r="E261" s="101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</row>
    <row r="262" spans="1:28" ht="12.5">
      <c r="A262" s="75"/>
      <c r="B262" s="75"/>
      <c r="C262" s="101"/>
      <c r="D262" s="101"/>
      <c r="E262" s="101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</row>
    <row r="263" spans="1:28" ht="12.5">
      <c r="A263" s="75"/>
      <c r="B263" s="75"/>
      <c r="C263" s="101"/>
      <c r="D263" s="101"/>
      <c r="E263" s="101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</row>
    <row r="264" spans="1:28" ht="12.5">
      <c r="A264" s="75"/>
      <c r="B264" s="75"/>
      <c r="C264" s="101"/>
      <c r="D264" s="101"/>
      <c r="E264" s="101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</row>
    <row r="265" spans="1:28" ht="12.5">
      <c r="A265" s="75"/>
      <c r="B265" s="75"/>
      <c r="C265" s="101"/>
      <c r="D265" s="101"/>
      <c r="E265" s="101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</row>
    <row r="266" spans="1:28" ht="12.5">
      <c r="A266" s="75"/>
      <c r="B266" s="75"/>
      <c r="C266" s="101"/>
      <c r="D266" s="101"/>
      <c r="E266" s="101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</row>
    <row r="267" spans="1:28" ht="12.5">
      <c r="A267" s="75"/>
      <c r="B267" s="75"/>
      <c r="C267" s="101"/>
      <c r="D267" s="101"/>
      <c r="E267" s="101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</row>
    <row r="268" spans="1:28" ht="12.5">
      <c r="A268" s="75"/>
      <c r="B268" s="75"/>
      <c r="C268" s="101"/>
      <c r="D268" s="101"/>
      <c r="E268" s="101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</row>
    <row r="269" spans="1:28" ht="12.5">
      <c r="A269" s="75"/>
      <c r="B269" s="75"/>
      <c r="C269" s="101"/>
      <c r="D269" s="101"/>
      <c r="E269" s="101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</row>
    <row r="270" spans="1:28" ht="12.5">
      <c r="A270" s="75"/>
      <c r="B270" s="75"/>
      <c r="C270" s="101"/>
      <c r="D270" s="101"/>
      <c r="E270" s="101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</row>
    <row r="271" spans="1:28" ht="12.5">
      <c r="A271" s="75"/>
      <c r="B271" s="75"/>
      <c r="C271" s="101"/>
      <c r="D271" s="101"/>
      <c r="E271" s="101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</row>
    <row r="272" spans="1:28" ht="12.5">
      <c r="A272" s="75"/>
      <c r="B272" s="75"/>
      <c r="C272" s="101"/>
      <c r="D272" s="101"/>
      <c r="E272" s="101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</row>
    <row r="273" spans="1:28" ht="12.5">
      <c r="A273" s="75"/>
      <c r="B273" s="75"/>
      <c r="C273" s="101"/>
      <c r="D273" s="101"/>
      <c r="E273" s="101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</row>
    <row r="274" spans="1:28" ht="12.5">
      <c r="A274" s="75"/>
      <c r="B274" s="75"/>
      <c r="C274" s="101"/>
      <c r="D274" s="101"/>
      <c r="E274" s="101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</row>
    <row r="275" spans="1:28" ht="12.5">
      <c r="A275" s="75"/>
      <c r="B275" s="75"/>
      <c r="C275" s="101"/>
      <c r="D275" s="101"/>
      <c r="E275" s="101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</row>
    <row r="276" spans="1:28" ht="12.5">
      <c r="A276" s="75"/>
      <c r="B276" s="75"/>
      <c r="C276" s="101"/>
      <c r="D276" s="101"/>
      <c r="E276" s="101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</row>
    <row r="277" spans="1:28" ht="12.5">
      <c r="A277" s="75"/>
      <c r="B277" s="75"/>
      <c r="C277" s="101"/>
      <c r="D277" s="101"/>
      <c r="E277" s="101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</row>
    <row r="278" spans="1:28" ht="12.5">
      <c r="A278" s="75"/>
      <c r="B278" s="75"/>
      <c r="C278" s="101"/>
      <c r="D278" s="101"/>
      <c r="E278" s="101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</row>
    <row r="279" spans="1:28" ht="12.5">
      <c r="A279" s="75"/>
      <c r="B279" s="75"/>
      <c r="C279" s="101"/>
      <c r="D279" s="101"/>
      <c r="E279" s="101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</row>
    <row r="280" spans="1:28" ht="12.5">
      <c r="A280" s="75"/>
      <c r="B280" s="75"/>
      <c r="C280" s="101"/>
      <c r="D280" s="101"/>
      <c r="E280" s="101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</row>
    <row r="281" spans="1:28" ht="12.5">
      <c r="A281" s="75"/>
      <c r="B281" s="75"/>
      <c r="C281" s="101"/>
      <c r="D281" s="101"/>
      <c r="E281" s="101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</row>
    <row r="282" spans="1:28" ht="12.5">
      <c r="A282" s="75"/>
      <c r="B282" s="75"/>
      <c r="C282" s="101"/>
      <c r="D282" s="101"/>
      <c r="E282" s="101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</row>
    <row r="283" spans="1:28" ht="12.5">
      <c r="A283" s="75"/>
      <c r="B283" s="75"/>
      <c r="C283" s="101"/>
      <c r="D283" s="101"/>
      <c r="E283" s="101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</row>
    <row r="284" spans="1:28" ht="12.5">
      <c r="A284" s="75"/>
      <c r="B284" s="75"/>
      <c r="C284" s="101"/>
      <c r="D284" s="101"/>
      <c r="E284" s="101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</row>
    <row r="285" spans="1:28" ht="12.5">
      <c r="A285" s="75"/>
      <c r="B285" s="75"/>
      <c r="C285" s="101"/>
      <c r="D285" s="101"/>
      <c r="E285" s="101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</row>
    <row r="286" spans="1:28" ht="12.5">
      <c r="A286" s="75"/>
      <c r="B286" s="75"/>
      <c r="C286" s="101"/>
      <c r="D286" s="101"/>
      <c r="E286" s="101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</row>
    <row r="287" spans="1:28" ht="12.5">
      <c r="A287" s="75"/>
      <c r="B287" s="75"/>
      <c r="C287" s="101"/>
      <c r="D287" s="101"/>
      <c r="E287" s="101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</row>
    <row r="288" spans="1:28" ht="12.5">
      <c r="A288" s="75"/>
      <c r="B288" s="75"/>
      <c r="C288" s="101"/>
      <c r="D288" s="101"/>
      <c r="E288" s="101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</row>
    <row r="289" spans="1:28" ht="12.5">
      <c r="A289" s="75"/>
      <c r="B289" s="75"/>
      <c r="C289" s="101"/>
      <c r="D289" s="101"/>
      <c r="E289" s="101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</row>
    <row r="290" spans="1:28" ht="12.5">
      <c r="A290" s="75"/>
      <c r="B290" s="75"/>
      <c r="C290" s="101"/>
      <c r="D290" s="101"/>
      <c r="E290" s="101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</row>
    <row r="291" spans="1:28" ht="12.5">
      <c r="A291" s="75"/>
      <c r="B291" s="75"/>
      <c r="C291" s="101"/>
      <c r="D291" s="101"/>
      <c r="E291" s="101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</row>
    <row r="292" spans="1:28" ht="12.5">
      <c r="A292" s="75"/>
      <c r="B292" s="75"/>
      <c r="C292" s="101"/>
      <c r="D292" s="101"/>
      <c r="E292" s="101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</row>
    <row r="293" spans="1:28" ht="12.5">
      <c r="A293" s="75"/>
      <c r="B293" s="75"/>
      <c r="C293" s="101"/>
      <c r="D293" s="101"/>
      <c r="E293" s="101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</row>
    <row r="294" spans="1:28" ht="12.5">
      <c r="A294" s="75"/>
      <c r="B294" s="75"/>
      <c r="C294" s="101"/>
      <c r="D294" s="101"/>
      <c r="E294" s="101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</row>
    <row r="295" spans="1:28" ht="12.5">
      <c r="A295" s="75"/>
      <c r="B295" s="75"/>
      <c r="C295" s="101"/>
      <c r="D295" s="101"/>
      <c r="E295" s="101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</row>
    <row r="296" spans="1:28" ht="12.5">
      <c r="A296" s="75"/>
      <c r="B296" s="75"/>
      <c r="C296" s="101"/>
      <c r="D296" s="101"/>
      <c r="E296" s="101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</row>
    <row r="297" spans="1:28" ht="12.5">
      <c r="A297" s="75"/>
      <c r="B297" s="75"/>
      <c r="C297" s="101"/>
      <c r="D297" s="101"/>
      <c r="E297" s="101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</row>
    <row r="298" spans="1:28" ht="12.5">
      <c r="A298" s="75"/>
      <c r="B298" s="75"/>
      <c r="C298" s="101"/>
      <c r="D298" s="101"/>
      <c r="E298" s="101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</row>
    <row r="299" spans="1:28" ht="12.5">
      <c r="A299" s="75"/>
      <c r="B299" s="75"/>
      <c r="C299" s="101"/>
      <c r="D299" s="101"/>
      <c r="E299" s="101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</row>
    <row r="300" spans="1:28" ht="12.5">
      <c r="A300" s="75"/>
      <c r="B300" s="75"/>
      <c r="C300" s="101"/>
      <c r="D300" s="101"/>
      <c r="E300" s="101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</row>
    <row r="301" spans="1:28" ht="12.5">
      <c r="A301" s="75"/>
      <c r="B301" s="75"/>
      <c r="C301" s="101"/>
      <c r="D301" s="101"/>
      <c r="E301" s="101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</row>
    <row r="302" spans="1:28" ht="12.5">
      <c r="A302" s="75"/>
      <c r="B302" s="75"/>
      <c r="C302" s="101"/>
      <c r="D302" s="101"/>
      <c r="E302" s="101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</row>
    <row r="303" spans="1:28" ht="12.5">
      <c r="A303" s="75"/>
      <c r="B303" s="75"/>
      <c r="C303" s="101"/>
      <c r="D303" s="101"/>
      <c r="E303" s="101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</row>
    <row r="304" spans="1:28" ht="12.5">
      <c r="A304" s="75"/>
      <c r="B304" s="75"/>
      <c r="C304" s="101"/>
      <c r="D304" s="101"/>
      <c r="E304" s="101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</row>
    <row r="305" spans="1:28" ht="12.5">
      <c r="A305" s="75"/>
      <c r="B305" s="75"/>
      <c r="C305" s="101"/>
      <c r="D305" s="101"/>
      <c r="E305" s="101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</row>
    <row r="306" spans="1:28" ht="12.5">
      <c r="A306" s="75"/>
      <c r="B306" s="75"/>
      <c r="C306" s="101"/>
      <c r="D306" s="101"/>
      <c r="E306" s="101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</row>
    <row r="307" spans="1:28" ht="12.5">
      <c r="A307" s="75"/>
      <c r="B307" s="75"/>
      <c r="C307" s="101"/>
      <c r="D307" s="101"/>
      <c r="E307" s="101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</row>
    <row r="308" spans="1:28" ht="12.5">
      <c r="A308" s="75"/>
      <c r="B308" s="75"/>
      <c r="C308" s="101"/>
      <c r="D308" s="101"/>
      <c r="E308" s="101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</row>
    <row r="309" spans="1:28" ht="12.5">
      <c r="A309" s="75"/>
      <c r="B309" s="75"/>
      <c r="C309" s="101"/>
      <c r="D309" s="101"/>
      <c r="E309" s="101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</row>
    <row r="310" spans="1:28" ht="12.5">
      <c r="A310" s="75"/>
      <c r="B310" s="75"/>
      <c r="C310" s="101"/>
      <c r="D310" s="101"/>
      <c r="E310" s="101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</row>
    <row r="311" spans="1:28" ht="12.5">
      <c r="A311" s="75"/>
      <c r="B311" s="75"/>
      <c r="C311" s="101"/>
      <c r="D311" s="101"/>
      <c r="E311" s="101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</row>
    <row r="312" spans="1:28" ht="12.5">
      <c r="A312" s="75"/>
      <c r="B312" s="75"/>
      <c r="C312" s="101"/>
      <c r="D312" s="101"/>
      <c r="E312" s="101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</row>
    <row r="313" spans="1:28" ht="12.5">
      <c r="A313" s="75"/>
      <c r="B313" s="75"/>
      <c r="C313" s="101"/>
      <c r="D313" s="101"/>
      <c r="E313" s="101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</row>
    <row r="314" spans="1:28" ht="12.5">
      <c r="A314" s="75"/>
      <c r="B314" s="75"/>
      <c r="C314" s="101"/>
      <c r="D314" s="101"/>
      <c r="E314" s="101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</row>
    <row r="315" spans="1:28" ht="12.5">
      <c r="A315" s="75"/>
      <c r="B315" s="75"/>
      <c r="C315" s="101"/>
      <c r="D315" s="101"/>
      <c r="E315" s="101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</row>
    <row r="316" spans="1:28" ht="12.5">
      <c r="A316" s="75"/>
      <c r="B316" s="75"/>
      <c r="C316" s="101"/>
      <c r="D316" s="101"/>
      <c r="E316" s="101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</row>
    <row r="317" spans="1:28" ht="12.5">
      <c r="A317" s="75"/>
      <c r="B317" s="75"/>
      <c r="C317" s="101"/>
      <c r="D317" s="101"/>
      <c r="E317" s="101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</row>
    <row r="318" spans="1:28" ht="12.5">
      <c r="A318" s="75"/>
      <c r="B318" s="75"/>
      <c r="C318" s="101"/>
      <c r="D318" s="101"/>
      <c r="E318" s="101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</row>
    <row r="319" spans="1:28" ht="12.5">
      <c r="A319" s="75"/>
      <c r="B319" s="75"/>
      <c r="C319" s="101"/>
      <c r="D319" s="101"/>
      <c r="E319" s="101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</row>
    <row r="320" spans="1:28" ht="12.5">
      <c r="A320" s="75"/>
      <c r="B320" s="75"/>
      <c r="C320" s="101"/>
      <c r="D320" s="101"/>
      <c r="E320" s="101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</row>
    <row r="321" spans="1:28" ht="12.5">
      <c r="A321" s="75"/>
      <c r="B321" s="75"/>
      <c r="C321" s="101"/>
      <c r="D321" s="101"/>
      <c r="E321" s="101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</row>
    <row r="322" spans="1:28" ht="12.5">
      <c r="A322" s="75"/>
      <c r="B322" s="75"/>
      <c r="C322" s="101"/>
      <c r="D322" s="101"/>
      <c r="E322" s="101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</row>
    <row r="323" spans="1:28" ht="12.5">
      <c r="A323" s="75"/>
      <c r="B323" s="75"/>
      <c r="C323" s="101"/>
      <c r="D323" s="101"/>
      <c r="E323" s="101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</row>
    <row r="324" spans="1:28" ht="12.5">
      <c r="A324" s="75"/>
      <c r="B324" s="75"/>
      <c r="C324" s="101"/>
      <c r="D324" s="101"/>
      <c r="E324" s="101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</row>
    <row r="325" spans="1:28" ht="12.5">
      <c r="A325" s="75"/>
      <c r="B325" s="75"/>
      <c r="C325" s="101"/>
      <c r="D325" s="101"/>
      <c r="E325" s="101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</row>
    <row r="326" spans="1:28" ht="12.5">
      <c r="A326" s="75"/>
      <c r="B326" s="75"/>
      <c r="C326" s="101"/>
      <c r="D326" s="101"/>
      <c r="E326" s="101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</row>
    <row r="327" spans="1:28" ht="12.5">
      <c r="A327" s="75"/>
      <c r="B327" s="75"/>
      <c r="C327" s="101"/>
      <c r="D327" s="101"/>
      <c r="E327" s="101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</row>
    <row r="328" spans="1:28" ht="12.5">
      <c r="A328" s="75"/>
      <c r="B328" s="75"/>
      <c r="C328" s="101"/>
      <c r="D328" s="101"/>
      <c r="E328" s="101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</row>
    <row r="329" spans="1:28" ht="12.5">
      <c r="A329" s="75"/>
      <c r="B329" s="75"/>
      <c r="C329" s="101"/>
      <c r="D329" s="101"/>
      <c r="E329" s="101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</row>
    <row r="330" spans="1:28" ht="12.5">
      <c r="A330" s="75"/>
      <c r="B330" s="75"/>
      <c r="C330" s="101"/>
      <c r="D330" s="101"/>
      <c r="E330" s="101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</row>
    <row r="331" spans="1:28" ht="12.5">
      <c r="A331" s="75"/>
      <c r="B331" s="75"/>
      <c r="C331" s="101"/>
      <c r="D331" s="101"/>
      <c r="E331" s="101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</row>
    <row r="332" spans="1:28" ht="12.5">
      <c r="A332" s="75"/>
      <c r="B332" s="75"/>
      <c r="C332" s="101"/>
      <c r="D332" s="101"/>
      <c r="E332" s="101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</row>
    <row r="333" spans="1:28" ht="12.5">
      <c r="A333" s="75"/>
      <c r="B333" s="75"/>
      <c r="C333" s="101"/>
      <c r="D333" s="101"/>
      <c r="E333" s="101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</row>
    <row r="334" spans="1:28" ht="12.5">
      <c r="A334" s="75"/>
      <c r="B334" s="75"/>
      <c r="C334" s="101"/>
      <c r="D334" s="101"/>
      <c r="E334" s="101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</row>
    <row r="335" spans="1:28" ht="12.5">
      <c r="A335" s="75"/>
      <c r="B335" s="75"/>
      <c r="C335" s="101"/>
      <c r="D335" s="101"/>
      <c r="E335" s="101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</row>
    <row r="336" spans="1:28" ht="12.5">
      <c r="A336" s="75"/>
      <c r="B336" s="75"/>
      <c r="C336" s="101"/>
      <c r="D336" s="101"/>
      <c r="E336" s="101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</row>
    <row r="337" spans="1:28" ht="12.5">
      <c r="A337" s="75"/>
      <c r="B337" s="75"/>
      <c r="C337" s="101"/>
      <c r="D337" s="101"/>
      <c r="E337" s="101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</row>
    <row r="338" spans="1:28" ht="12.5">
      <c r="A338" s="75"/>
      <c r="B338" s="75"/>
      <c r="C338" s="101"/>
      <c r="D338" s="101"/>
      <c r="E338" s="101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</row>
    <row r="339" spans="1:28" ht="12.5">
      <c r="A339" s="75"/>
      <c r="B339" s="75"/>
      <c r="C339" s="101"/>
      <c r="D339" s="101"/>
      <c r="E339" s="101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</row>
    <row r="340" spans="1:28" ht="12.5">
      <c r="A340" s="75"/>
      <c r="B340" s="75"/>
      <c r="C340" s="101"/>
      <c r="D340" s="101"/>
      <c r="E340" s="101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</row>
    <row r="341" spans="1:28" ht="12.5">
      <c r="A341" s="75"/>
      <c r="B341" s="75"/>
      <c r="C341" s="101"/>
      <c r="D341" s="101"/>
      <c r="E341" s="101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</row>
    <row r="342" spans="1:28" ht="12.5">
      <c r="A342" s="75"/>
      <c r="B342" s="75"/>
      <c r="C342" s="101"/>
      <c r="D342" s="101"/>
      <c r="E342" s="101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</row>
    <row r="343" spans="1:28" ht="12.5">
      <c r="A343" s="75"/>
      <c r="B343" s="75"/>
      <c r="C343" s="101"/>
      <c r="D343" s="101"/>
      <c r="E343" s="101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</row>
    <row r="344" spans="1:28" ht="12.5">
      <c r="A344" s="75"/>
      <c r="B344" s="75"/>
      <c r="C344" s="101"/>
      <c r="D344" s="101"/>
      <c r="E344" s="101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</row>
    <row r="345" spans="1:28" ht="12.5">
      <c r="A345" s="75"/>
      <c r="B345" s="75"/>
      <c r="C345" s="101"/>
      <c r="D345" s="101"/>
      <c r="E345" s="101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</row>
    <row r="346" spans="1:28" ht="12.5">
      <c r="A346" s="75"/>
      <c r="B346" s="75"/>
      <c r="C346" s="101"/>
      <c r="D346" s="101"/>
      <c r="E346" s="101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</row>
    <row r="347" spans="1:28" ht="12.5">
      <c r="A347" s="75"/>
      <c r="B347" s="75"/>
      <c r="C347" s="101"/>
      <c r="D347" s="101"/>
      <c r="E347" s="101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</row>
    <row r="348" spans="1:28" ht="12.5">
      <c r="A348" s="75"/>
      <c r="B348" s="75"/>
      <c r="C348" s="101"/>
      <c r="D348" s="101"/>
      <c r="E348" s="101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</row>
    <row r="349" spans="1:28" ht="12.5">
      <c r="A349" s="75"/>
      <c r="B349" s="75"/>
      <c r="C349" s="101"/>
      <c r="D349" s="101"/>
      <c r="E349" s="101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</row>
    <row r="350" spans="1:28" ht="12.5">
      <c r="A350" s="75"/>
      <c r="B350" s="75"/>
      <c r="C350" s="101"/>
      <c r="D350" s="101"/>
      <c r="E350" s="101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</row>
    <row r="351" spans="1:28" ht="12.5">
      <c r="A351" s="75"/>
      <c r="B351" s="75"/>
      <c r="C351" s="101"/>
      <c r="D351" s="101"/>
      <c r="E351" s="101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</row>
    <row r="352" spans="1:28" ht="12.5">
      <c r="A352" s="75"/>
      <c r="B352" s="75"/>
      <c r="C352" s="101"/>
      <c r="D352" s="101"/>
      <c r="E352" s="101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</row>
    <row r="353" spans="1:28" ht="12.5">
      <c r="A353" s="75"/>
      <c r="B353" s="75"/>
      <c r="C353" s="101"/>
      <c r="D353" s="101"/>
      <c r="E353" s="101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</row>
    <row r="354" spans="1:28" ht="12.5">
      <c r="A354" s="75"/>
      <c r="B354" s="75"/>
      <c r="C354" s="101"/>
      <c r="D354" s="101"/>
      <c r="E354" s="101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</row>
    <row r="355" spans="1:28" ht="12.5">
      <c r="A355" s="75"/>
      <c r="B355" s="75"/>
      <c r="C355" s="101"/>
      <c r="D355" s="101"/>
      <c r="E355" s="101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</row>
    <row r="356" spans="1:28" ht="12.5">
      <c r="A356" s="75"/>
      <c r="B356" s="75"/>
      <c r="C356" s="101"/>
      <c r="D356" s="101"/>
      <c r="E356" s="101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</row>
    <row r="357" spans="1:28" ht="12.5">
      <c r="A357" s="75"/>
      <c r="B357" s="75"/>
      <c r="C357" s="101"/>
      <c r="D357" s="101"/>
      <c r="E357" s="101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</row>
    <row r="358" spans="1:28" ht="12.5">
      <c r="A358" s="75"/>
      <c r="B358" s="75"/>
      <c r="C358" s="101"/>
      <c r="D358" s="101"/>
      <c r="E358" s="101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</row>
    <row r="359" spans="1:28" ht="12.5">
      <c r="A359" s="75"/>
      <c r="B359" s="75"/>
      <c r="C359" s="101"/>
      <c r="D359" s="101"/>
      <c r="E359" s="101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</row>
    <row r="360" spans="1:28" ht="12.5">
      <c r="A360" s="75"/>
      <c r="B360" s="75"/>
      <c r="C360" s="101"/>
      <c r="D360" s="101"/>
      <c r="E360" s="101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</row>
    <row r="361" spans="1:28" ht="12.5">
      <c r="A361" s="75"/>
      <c r="B361" s="75"/>
      <c r="C361" s="101"/>
      <c r="D361" s="101"/>
      <c r="E361" s="101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</row>
    <row r="362" spans="1:28" ht="12.5">
      <c r="A362" s="75"/>
      <c r="B362" s="75"/>
      <c r="C362" s="101"/>
      <c r="D362" s="101"/>
      <c r="E362" s="101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</row>
    <row r="363" spans="1:28" ht="12.5">
      <c r="A363" s="75"/>
      <c r="B363" s="75"/>
      <c r="C363" s="101"/>
      <c r="D363" s="101"/>
      <c r="E363" s="101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</row>
    <row r="364" spans="1:28" ht="12.5">
      <c r="A364" s="75"/>
      <c r="B364" s="75"/>
      <c r="C364" s="101"/>
      <c r="D364" s="101"/>
      <c r="E364" s="101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</row>
    <row r="365" spans="1:28" ht="12.5">
      <c r="A365" s="75"/>
      <c r="B365" s="75"/>
      <c r="C365" s="101"/>
      <c r="D365" s="101"/>
      <c r="E365" s="101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</row>
    <row r="366" spans="1:28" ht="12.5">
      <c r="A366" s="75"/>
      <c r="B366" s="75"/>
      <c r="C366" s="101"/>
      <c r="D366" s="101"/>
      <c r="E366" s="101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</row>
    <row r="367" spans="1:28" ht="12.5">
      <c r="A367" s="75"/>
      <c r="B367" s="75"/>
      <c r="C367" s="101"/>
      <c r="D367" s="101"/>
      <c r="E367" s="101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</row>
    <row r="368" spans="1:28" ht="12.5">
      <c r="A368" s="75"/>
      <c r="B368" s="75"/>
      <c r="C368" s="101"/>
      <c r="D368" s="101"/>
      <c r="E368" s="101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</row>
    <row r="369" spans="1:28" ht="12.5">
      <c r="A369" s="75"/>
      <c r="B369" s="75"/>
      <c r="C369" s="101"/>
      <c r="D369" s="101"/>
      <c r="E369" s="101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</row>
    <row r="370" spans="1:28" ht="12.5">
      <c r="A370" s="75"/>
      <c r="B370" s="75"/>
      <c r="C370" s="101"/>
      <c r="D370" s="101"/>
      <c r="E370" s="101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</row>
    <row r="371" spans="1:28" ht="12.5">
      <c r="A371" s="75"/>
      <c r="B371" s="75"/>
      <c r="C371" s="101"/>
      <c r="D371" s="101"/>
      <c r="E371" s="101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</row>
    <row r="372" spans="1:28" ht="12.5">
      <c r="A372" s="75"/>
      <c r="B372" s="75"/>
      <c r="C372" s="101"/>
      <c r="D372" s="101"/>
      <c r="E372" s="101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</row>
    <row r="373" spans="1:28" ht="12.5">
      <c r="A373" s="75"/>
      <c r="B373" s="75"/>
      <c r="C373" s="101"/>
      <c r="D373" s="101"/>
      <c r="E373" s="101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</row>
    <row r="374" spans="1:28" ht="12.5">
      <c r="A374" s="75"/>
      <c r="B374" s="75"/>
      <c r="C374" s="101"/>
      <c r="D374" s="101"/>
      <c r="E374" s="101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</row>
    <row r="375" spans="1:28" ht="12.5">
      <c r="A375" s="75"/>
      <c r="B375" s="75"/>
      <c r="C375" s="101"/>
      <c r="D375" s="101"/>
      <c r="E375" s="101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</row>
    <row r="376" spans="1:28" ht="12.5">
      <c r="A376" s="75"/>
      <c r="B376" s="75"/>
      <c r="C376" s="101"/>
      <c r="D376" s="101"/>
      <c r="E376" s="101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</row>
    <row r="377" spans="1:28" ht="12.5">
      <c r="A377" s="75"/>
      <c r="B377" s="75"/>
      <c r="C377" s="101"/>
      <c r="D377" s="101"/>
      <c r="E377" s="101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</row>
    <row r="378" spans="1:28" ht="12.5">
      <c r="A378" s="75"/>
      <c r="B378" s="75"/>
      <c r="C378" s="101"/>
      <c r="D378" s="101"/>
      <c r="E378" s="101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</row>
    <row r="379" spans="1:28" ht="12.5">
      <c r="A379" s="75"/>
      <c r="B379" s="75"/>
      <c r="C379" s="101"/>
      <c r="D379" s="101"/>
      <c r="E379" s="101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</row>
    <row r="380" spans="1:28" ht="12.5">
      <c r="A380" s="75"/>
      <c r="B380" s="75"/>
      <c r="C380" s="101"/>
      <c r="D380" s="101"/>
      <c r="E380" s="101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</row>
    <row r="381" spans="1:28" ht="12.5">
      <c r="A381" s="75"/>
      <c r="B381" s="75"/>
      <c r="C381" s="101"/>
      <c r="D381" s="101"/>
      <c r="E381" s="101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</row>
    <row r="382" spans="1:28" ht="12.5">
      <c r="A382" s="75"/>
      <c r="B382" s="75"/>
      <c r="C382" s="101"/>
      <c r="D382" s="101"/>
      <c r="E382" s="101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</row>
    <row r="383" spans="1:28" ht="12.5">
      <c r="A383" s="75"/>
      <c r="B383" s="75"/>
      <c r="C383" s="101"/>
      <c r="D383" s="101"/>
      <c r="E383" s="101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</row>
    <row r="384" spans="1:28" ht="12.5">
      <c r="A384" s="75"/>
      <c r="B384" s="75"/>
      <c r="C384" s="101"/>
      <c r="D384" s="101"/>
      <c r="E384" s="101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</row>
    <row r="385" spans="1:28" ht="12.5">
      <c r="A385" s="75"/>
      <c r="B385" s="75"/>
      <c r="C385" s="101"/>
      <c r="D385" s="101"/>
      <c r="E385" s="101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</row>
    <row r="386" spans="1:28" ht="12.5">
      <c r="A386" s="75"/>
      <c r="B386" s="75"/>
      <c r="C386" s="101"/>
      <c r="D386" s="101"/>
      <c r="E386" s="101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</row>
    <row r="387" spans="1:28" ht="12.5">
      <c r="A387" s="75"/>
      <c r="B387" s="75"/>
      <c r="C387" s="101"/>
      <c r="D387" s="101"/>
      <c r="E387" s="101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</row>
    <row r="388" spans="1:28" ht="12.5">
      <c r="A388" s="75"/>
      <c r="B388" s="75"/>
      <c r="C388" s="101"/>
      <c r="D388" s="101"/>
      <c r="E388" s="101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</row>
    <row r="389" spans="1:28" ht="12.5">
      <c r="A389" s="75"/>
      <c r="B389" s="75"/>
      <c r="C389" s="101"/>
      <c r="D389" s="101"/>
      <c r="E389" s="101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</row>
    <row r="390" spans="1:28" ht="12.5">
      <c r="A390" s="75"/>
      <c r="B390" s="75"/>
      <c r="C390" s="101"/>
      <c r="D390" s="101"/>
      <c r="E390" s="101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</row>
    <row r="391" spans="1:28" ht="12.5">
      <c r="A391" s="75"/>
      <c r="B391" s="75"/>
      <c r="C391" s="101"/>
      <c r="D391" s="101"/>
      <c r="E391" s="101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</row>
    <row r="392" spans="1:28" ht="12.5">
      <c r="A392" s="75"/>
      <c r="B392" s="75"/>
      <c r="C392" s="101"/>
      <c r="D392" s="101"/>
      <c r="E392" s="101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</row>
    <row r="393" spans="1:28" ht="12.5">
      <c r="A393" s="75"/>
      <c r="B393" s="75"/>
      <c r="C393" s="101"/>
      <c r="D393" s="101"/>
      <c r="E393" s="101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</row>
    <row r="394" spans="1:28" ht="12.5">
      <c r="A394" s="75"/>
      <c r="B394" s="75"/>
      <c r="C394" s="101"/>
      <c r="D394" s="101"/>
      <c r="E394" s="101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</row>
    <row r="395" spans="1:28" ht="12.5">
      <c r="A395" s="75"/>
      <c r="B395" s="75"/>
      <c r="C395" s="101"/>
      <c r="D395" s="101"/>
      <c r="E395" s="101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</row>
    <row r="396" spans="1:28" ht="12.5">
      <c r="A396" s="75"/>
      <c r="B396" s="75"/>
      <c r="C396" s="101"/>
      <c r="D396" s="101"/>
      <c r="E396" s="101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</row>
    <row r="397" spans="1:28" ht="12.5">
      <c r="A397" s="75"/>
      <c r="B397" s="75"/>
      <c r="C397" s="101"/>
      <c r="D397" s="101"/>
      <c r="E397" s="101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</row>
    <row r="398" spans="1:28" ht="12.5">
      <c r="A398" s="75"/>
      <c r="B398" s="75"/>
      <c r="C398" s="101"/>
      <c r="D398" s="101"/>
      <c r="E398" s="101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</row>
    <row r="399" spans="1:28" ht="12.5">
      <c r="A399" s="75"/>
      <c r="B399" s="75"/>
      <c r="C399" s="101"/>
      <c r="D399" s="101"/>
      <c r="E399" s="101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</row>
    <row r="400" spans="1:28" ht="12.5">
      <c r="A400" s="75"/>
      <c r="B400" s="75"/>
      <c r="C400" s="101"/>
      <c r="D400" s="101"/>
      <c r="E400" s="101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</row>
    <row r="401" spans="1:28" ht="12.5">
      <c r="A401" s="75"/>
      <c r="B401" s="75"/>
      <c r="C401" s="101"/>
      <c r="D401" s="101"/>
      <c r="E401" s="101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</row>
    <row r="402" spans="1:28" ht="12.5">
      <c r="A402" s="75"/>
      <c r="B402" s="75"/>
      <c r="C402" s="101"/>
      <c r="D402" s="101"/>
      <c r="E402" s="101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</row>
    <row r="403" spans="1:28" ht="12.5">
      <c r="A403" s="75"/>
      <c r="B403" s="75"/>
      <c r="C403" s="101"/>
      <c r="D403" s="101"/>
      <c r="E403" s="101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</row>
    <row r="404" spans="1:28" ht="12.5">
      <c r="A404" s="75"/>
      <c r="B404" s="75"/>
      <c r="C404" s="101"/>
      <c r="D404" s="101"/>
      <c r="E404" s="101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</row>
    <row r="405" spans="1:28" ht="12.5">
      <c r="A405" s="75"/>
      <c r="B405" s="75"/>
      <c r="C405" s="101"/>
      <c r="D405" s="101"/>
      <c r="E405" s="101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</row>
    <row r="406" spans="1:28" ht="12.5">
      <c r="A406" s="75"/>
      <c r="B406" s="75"/>
      <c r="C406" s="101"/>
      <c r="D406" s="101"/>
      <c r="E406" s="101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</row>
    <row r="407" spans="1:28" ht="12.5">
      <c r="A407" s="75"/>
      <c r="B407" s="75"/>
      <c r="C407" s="101"/>
      <c r="D407" s="101"/>
      <c r="E407" s="101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</row>
    <row r="408" spans="1:28" ht="12.5">
      <c r="A408" s="75"/>
      <c r="B408" s="75"/>
      <c r="C408" s="101"/>
      <c r="D408" s="101"/>
      <c r="E408" s="101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</row>
    <row r="409" spans="1:28" ht="12.5">
      <c r="A409" s="75"/>
      <c r="B409" s="75"/>
      <c r="C409" s="101"/>
      <c r="D409" s="101"/>
      <c r="E409" s="101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</row>
    <row r="410" spans="1:28" ht="12.5">
      <c r="A410" s="75"/>
      <c r="B410" s="75"/>
      <c r="C410" s="101"/>
      <c r="D410" s="101"/>
      <c r="E410" s="101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</row>
    <row r="411" spans="1:28" ht="12.5">
      <c r="A411" s="75"/>
      <c r="B411" s="75"/>
      <c r="C411" s="101"/>
      <c r="D411" s="101"/>
      <c r="E411" s="101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</row>
    <row r="412" spans="1:28" ht="12.5">
      <c r="A412" s="75"/>
      <c r="B412" s="75"/>
      <c r="C412" s="101"/>
      <c r="D412" s="101"/>
      <c r="E412" s="101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</row>
    <row r="413" spans="1:28" ht="12.5">
      <c r="A413" s="75"/>
      <c r="B413" s="75"/>
      <c r="C413" s="101"/>
      <c r="D413" s="101"/>
      <c r="E413" s="101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</row>
    <row r="414" spans="1:28" ht="12.5">
      <c r="A414" s="75"/>
      <c r="B414" s="75"/>
      <c r="C414" s="101"/>
      <c r="D414" s="101"/>
      <c r="E414" s="101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</row>
    <row r="415" spans="1:28" ht="12.5">
      <c r="A415" s="75"/>
      <c r="B415" s="75"/>
      <c r="C415" s="101"/>
      <c r="D415" s="101"/>
      <c r="E415" s="101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</row>
    <row r="416" spans="1:28" ht="12.5">
      <c r="A416" s="75"/>
      <c r="B416" s="75"/>
      <c r="C416" s="101"/>
      <c r="D416" s="101"/>
      <c r="E416" s="101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</row>
    <row r="417" spans="1:28" ht="12.5">
      <c r="A417" s="75"/>
      <c r="B417" s="75"/>
      <c r="C417" s="101"/>
      <c r="D417" s="101"/>
      <c r="E417" s="101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</row>
    <row r="418" spans="1:28" ht="12.5">
      <c r="A418" s="75"/>
      <c r="B418" s="75"/>
      <c r="C418" s="101"/>
      <c r="D418" s="101"/>
      <c r="E418" s="101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</row>
    <row r="419" spans="1:28" ht="12.5">
      <c r="A419" s="75"/>
      <c r="B419" s="75"/>
      <c r="C419" s="101"/>
      <c r="D419" s="101"/>
      <c r="E419" s="101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</row>
    <row r="420" spans="1:28" ht="12.5">
      <c r="A420" s="75"/>
      <c r="B420" s="75"/>
      <c r="C420" s="101"/>
      <c r="D420" s="101"/>
      <c r="E420" s="101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</row>
    <row r="421" spans="1:28" ht="12.5">
      <c r="A421" s="75"/>
      <c r="B421" s="75"/>
      <c r="C421" s="101"/>
      <c r="D421" s="101"/>
      <c r="E421" s="101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</row>
    <row r="422" spans="1:28" ht="12.5">
      <c r="A422" s="75"/>
      <c r="B422" s="75"/>
      <c r="C422" s="101"/>
      <c r="D422" s="101"/>
      <c r="E422" s="101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</row>
    <row r="423" spans="1:28" ht="12.5">
      <c r="A423" s="75"/>
      <c r="B423" s="75"/>
      <c r="C423" s="101"/>
      <c r="D423" s="101"/>
      <c r="E423" s="101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</row>
    <row r="424" spans="1:28" ht="12.5">
      <c r="A424" s="75"/>
      <c r="B424" s="75"/>
      <c r="C424" s="101"/>
      <c r="D424" s="101"/>
      <c r="E424" s="101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</row>
    <row r="425" spans="1:28" ht="12.5">
      <c r="A425" s="75"/>
      <c r="B425" s="75"/>
      <c r="C425" s="101"/>
      <c r="D425" s="101"/>
      <c r="E425" s="101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</row>
    <row r="426" spans="1:28" ht="12.5">
      <c r="A426" s="75"/>
      <c r="B426" s="75"/>
      <c r="C426" s="101"/>
      <c r="D426" s="101"/>
      <c r="E426" s="101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</row>
    <row r="427" spans="1:28" ht="12.5">
      <c r="A427" s="75"/>
      <c r="B427" s="75"/>
      <c r="C427" s="101"/>
      <c r="D427" s="101"/>
      <c r="E427" s="101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</row>
    <row r="428" spans="1:28" ht="12.5">
      <c r="A428" s="75"/>
      <c r="B428" s="75"/>
      <c r="C428" s="101"/>
      <c r="D428" s="101"/>
      <c r="E428" s="101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</row>
    <row r="429" spans="1:28" ht="12.5">
      <c r="A429" s="75"/>
      <c r="B429" s="75"/>
      <c r="C429" s="101"/>
      <c r="D429" s="101"/>
      <c r="E429" s="101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</row>
    <row r="430" spans="1:28" ht="12.5">
      <c r="A430" s="75"/>
      <c r="B430" s="75"/>
      <c r="C430" s="101"/>
      <c r="D430" s="101"/>
      <c r="E430" s="101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</row>
    <row r="431" spans="1:28" ht="12.5">
      <c r="A431" s="75"/>
      <c r="B431" s="75"/>
      <c r="C431" s="101"/>
      <c r="D431" s="101"/>
      <c r="E431" s="101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</row>
    <row r="432" spans="1:28" ht="12.5">
      <c r="A432" s="75"/>
      <c r="B432" s="75"/>
      <c r="C432" s="101"/>
      <c r="D432" s="101"/>
      <c r="E432" s="101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</row>
    <row r="433" spans="1:28" ht="12.5">
      <c r="A433" s="75"/>
      <c r="B433" s="75"/>
      <c r="C433" s="101"/>
      <c r="D433" s="101"/>
      <c r="E433" s="101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</row>
    <row r="434" spans="1:28" ht="12.5">
      <c r="A434" s="75"/>
      <c r="B434" s="75"/>
      <c r="C434" s="101"/>
      <c r="D434" s="101"/>
      <c r="E434" s="101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</row>
    <row r="435" spans="1:28" ht="12.5">
      <c r="A435" s="75"/>
      <c r="B435" s="75"/>
      <c r="C435" s="101"/>
      <c r="D435" s="101"/>
      <c r="E435" s="101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</row>
    <row r="436" spans="1:28" ht="12.5">
      <c r="A436" s="75"/>
      <c r="B436" s="75"/>
      <c r="C436" s="101"/>
      <c r="D436" s="101"/>
      <c r="E436" s="101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</row>
    <row r="437" spans="1:28" ht="12.5">
      <c r="A437" s="75"/>
      <c r="B437" s="75"/>
      <c r="C437" s="101"/>
      <c r="D437" s="101"/>
      <c r="E437" s="101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</row>
    <row r="438" spans="1:28" ht="12.5">
      <c r="A438" s="75"/>
      <c r="B438" s="75"/>
      <c r="C438" s="101"/>
      <c r="D438" s="101"/>
      <c r="E438" s="101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</row>
    <row r="439" spans="1:28" ht="12.5">
      <c r="A439" s="75"/>
      <c r="B439" s="75"/>
      <c r="C439" s="101"/>
      <c r="D439" s="101"/>
      <c r="E439" s="101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</row>
    <row r="440" spans="1:28" ht="12.5">
      <c r="A440" s="75"/>
      <c r="B440" s="75"/>
      <c r="C440" s="101"/>
      <c r="D440" s="101"/>
      <c r="E440" s="101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</row>
    <row r="441" spans="1:28" ht="12.5">
      <c r="A441" s="75"/>
      <c r="B441" s="75"/>
      <c r="C441" s="101"/>
      <c r="D441" s="101"/>
      <c r="E441" s="101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</row>
    <row r="442" spans="1:28" ht="12.5">
      <c r="A442" s="75"/>
      <c r="B442" s="75"/>
      <c r="C442" s="101"/>
      <c r="D442" s="101"/>
      <c r="E442" s="101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</row>
    <row r="443" spans="1:28" ht="12.5">
      <c r="A443" s="75"/>
      <c r="B443" s="75"/>
      <c r="C443" s="101"/>
      <c r="D443" s="101"/>
      <c r="E443" s="101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</row>
    <row r="444" spans="1:28" ht="12.5">
      <c r="A444" s="75"/>
      <c r="B444" s="75"/>
      <c r="C444" s="101"/>
      <c r="D444" s="101"/>
      <c r="E444" s="101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</row>
    <row r="445" spans="1:28" ht="12.5">
      <c r="A445" s="75"/>
      <c r="B445" s="75"/>
      <c r="C445" s="101"/>
      <c r="D445" s="101"/>
      <c r="E445" s="101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</row>
    <row r="446" spans="1:28" ht="12.5">
      <c r="A446" s="75"/>
      <c r="B446" s="75"/>
      <c r="C446" s="101"/>
      <c r="D446" s="101"/>
      <c r="E446" s="101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</row>
    <row r="447" spans="1:28" ht="12.5">
      <c r="A447" s="75"/>
      <c r="B447" s="75"/>
      <c r="C447" s="101"/>
      <c r="D447" s="101"/>
      <c r="E447" s="101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</row>
    <row r="448" spans="1:28" ht="12.5">
      <c r="A448" s="75"/>
      <c r="B448" s="75"/>
      <c r="C448" s="101"/>
      <c r="D448" s="101"/>
      <c r="E448" s="101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</row>
    <row r="449" spans="1:28" ht="12.5">
      <c r="A449" s="75"/>
      <c r="B449" s="75"/>
      <c r="C449" s="101"/>
      <c r="D449" s="101"/>
      <c r="E449" s="101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</row>
    <row r="450" spans="1:28" ht="12.5">
      <c r="A450" s="75"/>
      <c r="B450" s="75"/>
      <c r="C450" s="101"/>
      <c r="D450" s="101"/>
      <c r="E450" s="101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</row>
    <row r="451" spans="1:28" ht="12.5">
      <c r="A451" s="75"/>
      <c r="B451" s="75"/>
      <c r="C451" s="101"/>
      <c r="D451" s="101"/>
      <c r="E451" s="101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</row>
    <row r="452" spans="1:28" ht="12.5">
      <c r="A452" s="75"/>
      <c r="B452" s="75"/>
      <c r="C452" s="101"/>
      <c r="D452" s="101"/>
      <c r="E452" s="101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</row>
    <row r="453" spans="1:28" ht="12.5">
      <c r="A453" s="75"/>
      <c r="B453" s="75"/>
      <c r="C453" s="101"/>
      <c r="D453" s="101"/>
      <c r="E453" s="101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</row>
    <row r="454" spans="1:28" ht="12.5">
      <c r="A454" s="75"/>
      <c r="B454" s="75"/>
      <c r="C454" s="101"/>
      <c r="D454" s="101"/>
      <c r="E454" s="101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</row>
    <row r="455" spans="1:28" ht="12.5">
      <c r="A455" s="75"/>
      <c r="B455" s="75"/>
      <c r="C455" s="101"/>
      <c r="D455" s="101"/>
      <c r="E455" s="101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</row>
    <row r="456" spans="1:28" ht="12.5">
      <c r="A456" s="75"/>
      <c r="B456" s="75"/>
      <c r="C456" s="101"/>
      <c r="D456" s="101"/>
      <c r="E456" s="101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</row>
    <row r="457" spans="1:28" ht="12.5">
      <c r="A457" s="75"/>
      <c r="B457" s="75"/>
      <c r="C457" s="101"/>
      <c r="D457" s="101"/>
      <c r="E457" s="101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</row>
    <row r="458" spans="1:28" ht="12.5">
      <c r="A458" s="75"/>
      <c r="B458" s="75"/>
      <c r="C458" s="101"/>
      <c r="D458" s="101"/>
      <c r="E458" s="101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</row>
    <row r="459" spans="1:28" ht="12.5">
      <c r="A459" s="75"/>
      <c r="B459" s="75"/>
      <c r="C459" s="101"/>
      <c r="D459" s="101"/>
      <c r="E459" s="101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</row>
    <row r="460" spans="1:28" ht="12.5">
      <c r="A460" s="75"/>
      <c r="B460" s="75"/>
      <c r="C460" s="101"/>
      <c r="D460" s="101"/>
      <c r="E460" s="101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</row>
    <row r="461" spans="1:28" ht="12.5">
      <c r="A461" s="75"/>
      <c r="B461" s="75"/>
      <c r="C461" s="101"/>
      <c r="D461" s="101"/>
      <c r="E461" s="101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</row>
    <row r="462" spans="1:28" ht="12.5">
      <c r="A462" s="75"/>
      <c r="B462" s="75"/>
      <c r="C462" s="101"/>
      <c r="D462" s="101"/>
      <c r="E462" s="101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</row>
    <row r="463" spans="1:28" ht="12.5">
      <c r="A463" s="75"/>
      <c r="B463" s="75"/>
      <c r="C463" s="101"/>
      <c r="D463" s="101"/>
      <c r="E463" s="101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</row>
    <row r="464" spans="1:28" ht="12.5">
      <c r="A464" s="75"/>
      <c r="B464" s="75"/>
      <c r="C464" s="101"/>
      <c r="D464" s="101"/>
      <c r="E464" s="101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</row>
    <row r="465" spans="1:28" ht="12.5">
      <c r="A465" s="75"/>
      <c r="B465" s="75"/>
      <c r="C465" s="101"/>
      <c r="D465" s="101"/>
      <c r="E465" s="101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</row>
    <row r="466" spans="1:28" ht="12.5">
      <c r="A466" s="75"/>
      <c r="B466" s="75"/>
      <c r="C466" s="101"/>
      <c r="D466" s="101"/>
      <c r="E466" s="101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</row>
    <row r="467" spans="1:28" ht="12.5">
      <c r="A467" s="75"/>
      <c r="B467" s="75"/>
      <c r="C467" s="101"/>
      <c r="D467" s="101"/>
      <c r="E467" s="101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</row>
    <row r="468" spans="1:28" ht="12.5">
      <c r="A468" s="75"/>
      <c r="B468" s="75"/>
      <c r="C468" s="101"/>
      <c r="D468" s="101"/>
      <c r="E468" s="101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</row>
    <row r="469" spans="1:28" ht="12.5">
      <c r="A469" s="75"/>
      <c r="B469" s="75"/>
      <c r="C469" s="101"/>
      <c r="D469" s="101"/>
      <c r="E469" s="101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</row>
    <row r="470" spans="1:28" ht="12.5">
      <c r="A470" s="75"/>
      <c r="B470" s="75"/>
      <c r="C470" s="101"/>
      <c r="D470" s="101"/>
      <c r="E470" s="101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</row>
    <row r="471" spans="1:28" ht="12.5">
      <c r="A471" s="75"/>
      <c r="B471" s="75"/>
      <c r="C471" s="101"/>
      <c r="D471" s="101"/>
      <c r="E471" s="101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</row>
    <row r="472" spans="1:28" ht="12.5">
      <c r="A472" s="75"/>
      <c r="B472" s="75"/>
      <c r="C472" s="101"/>
      <c r="D472" s="101"/>
      <c r="E472" s="101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</row>
    <row r="473" spans="1:28" ht="12.5">
      <c r="A473" s="75"/>
      <c r="B473" s="75"/>
      <c r="C473" s="101"/>
      <c r="D473" s="101"/>
      <c r="E473" s="101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</row>
    <row r="474" spans="1:28" ht="12.5">
      <c r="A474" s="75"/>
      <c r="B474" s="75"/>
      <c r="C474" s="101"/>
      <c r="D474" s="101"/>
      <c r="E474" s="101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</row>
    <row r="475" spans="1:28" ht="12.5">
      <c r="A475" s="75"/>
      <c r="B475" s="75"/>
      <c r="C475" s="101"/>
      <c r="D475" s="101"/>
      <c r="E475" s="101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</row>
    <row r="476" spans="1:28" ht="12.5">
      <c r="A476" s="75"/>
      <c r="B476" s="75"/>
      <c r="C476" s="101"/>
      <c r="D476" s="101"/>
      <c r="E476" s="101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</row>
    <row r="477" spans="1:28" ht="12.5">
      <c r="A477" s="75"/>
      <c r="B477" s="75"/>
      <c r="C477" s="101"/>
      <c r="D477" s="101"/>
      <c r="E477" s="101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</row>
    <row r="478" spans="1:28" ht="12.5">
      <c r="A478" s="75"/>
      <c r="B478" s="75"/>
      <c r="C478" s="101"/>
      <c r="D478" s="101"/>
      <c r="E478" s="101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</row>
    <row r="479" spans="1:28" ht="12.5">
      <c r="A479" s="75"/>
      <c r="B479" s="75"/>
      <c r="C479" s="101"/>
      <c r="D479" s="101"/>
      <c r="E479" s="101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</row>
    <row r="480" spans="1:28" ht="12.5">
      <c r="A480" s="75"/>
      <c r="B480" s="75"/>
      <c r="C480" s="101"/>
      <c r="D480" s="101"/>
      <c r="E480" s="101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</row>
    <row r="481" spans="1:28" ht="12.5">
      <c r="A481" s="75"/>
      <c r="B481" s="75"/>
      <c r="C481" s="101"/>
      <c r="D481" s="101"/>
      <c r="E481" s="101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</row>
    <row r="482" spans="1:28" ht="12.5">
      <c r="A482" s="75"/>
      <c r="B482" s="75"/>
      <c r="C482" s="101"/>
      <c r="D482" s="101"/>
      <c r="E482" s="101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</row>
    <row r="483" spans="1:28" ht="12.5">
      <c r="A483" s="75"/>
      <c r="B483" s="75"/>
      <c r="C483" s="101"/>
      <c r="D483" s="101"/>
      <c r="E483" s="101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</row>
    <row r="484" spans="1:28" ht="12.5">
      <c r="A484" s="75"/>
      <c r="B484" s="75"/>
      <c r="C484" s="101"/>
      <c r="D484" s="101"/>
      <c r="E484" s="101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</row>
    <row r="485" spans="1:28" ht="12.5">
      <c r="A485" s="75"/>
      <c r="B485" s="75"/>
      <c r="C485" s="101"/>
      <c r="D485" s="101"/>
      <c r="E485" s="101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</row>
    <row r="486" spans="1:28" ht="12.5">
      <c r="A486" s="75"/>
      <c r="B486" s="75"/>
      <c r="C486" s="101"/>
      <c r="D486" s="101"/>
      <c r="E486" s="101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</row>
    <row r="487" spans="1:28" ht="12.5">
      <c r="A487" s="75"/>
      <c r="B487" s="75"/>
      <c r="C487" s="101"/>
      <c r="D487" s="101"/>
      <c r="E487" s="101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</row>
    <row r="488" spans="1:28" ht="12.5">
      <c r="A488" s="75"/>
      <c r="B488" s="75"/>
      <c r="C488" s="101"/>
      <c r="D488" s="101"/>
      <c r="E488" s="101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</row>
    <row r="489" spans="1:28" ht="12.5">
      <c r="A489" s="75"/>
      <c r="B489" s="75"/>
      <c r="C489" s="101"/>
      <c r="D489" s="101"/>
      <c r="E489" s="101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</row>
    <row r="490" spans="1:28" ht="12.5">
      <c r="A490" s="75"/>
      <c r="B490" s="75"/>
      <c r="C490" s="101"/>
      <c r="D490" s="101"/>
      <c r="E490" s="101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</row>
    <row r="491" spans="1:28" ht="12.5">
      <c r="A491" s="75"/>
      <c r="B491" s="75"/>
      <c r="C491" s="101"/>
      <c r="D491" s="101"/>
      <c r="E491" s="101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</row>
    <row r="492" spans="1:28" ht="12.5">
      <c r="A492" s="75"/>
      <c r="B492" s="75"/>
      <c r="C492" s="101"/>
      <c r="D492" s="101"/>
      <c r="E492" s="101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</row>
    <row r="493" spans="1:28" ht="12.5">
      <c r="A493" s="75"/>
      <c r="B493" s="75"/>
      <c r="C493" s="101"/>
      <c r="D493" s="101"/>
      <c r="E493" s="101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</row>
    <row r="494" spans="1:28" ht="12.5">
      <c r="A494" s="75"/>
      <c r="B494" s="75"/>
      <c r="C494" s="101"/>
      <c r="D494" s="101"/>
      <c r="E494" s="101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</row>
    <row r="495" spans="1:28" ht="12.5">
      <c r="A495" s="75"/>
      <c r="B495" s="75"/>
      <c r="C495" s="101"/>
      <c r="D495" s="101"/>
      <c r="E495" s="101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</row>
    <row r="496" spans="1:28" ht="12.5">
      <c r="A496" s="75"/>
      <c r="B496" s="75"/>
      <c r="C496" s="101"/>
      <c r="D496" s="101"/>
      <c r="E496" s="101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</row>
    <row r="497" spans="1:28" ht="12.5">
      <c r="A497" s="75"/>
      <c r="B497" s="75"/>
      <c r="C497" s="101"/>
      <c r="D497" s="101"/>
      <c r="E497" s="101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</row>
    <row r="498" spans="1:28" ht="12.5">
      <c r="A498" s="75"/>
      <c r="B498" s="75"/>
      <c r="C498" s="101"/>
      <c r="D498" s="101"/>
      <c r="E498" s="101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</row>
    <row r="499" spans="1:28" ht="12.5">
      <c r="A499" s="75"/>
      <c r="B499" s="75"/>
      <c r="C499" s="101"/>
      <c r="D499" s="101"/>
      <c r="E499" s="101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</row>
    <row r="500" spans="1:28" ht="12.5">
      <c r="A500" s="75"/>
      <c r="B500" s="75"/>
      <c r="C500" s="101"/>
      <c r="D500" s="101"/>
      <c r="E500" s="101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</row>
    <row r="501" spans="1:28" ht="12.5">
      <c r="A501" s="75"/>
      <c r="B501" s="75"/>
      <c r="C501" s="101"/>
      <c r="D501" s="101"/>
      <c r="E501" s="101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</row>
    <row r="502" spans="1:28" ht="12.5">
      <c r="A502" s="75"/>
      <c r="B502" s="75"/>
      <c r="C502" s="101"/>
      <c r="D502" s="101"/>
      <c r="E502" s="101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</row>
    <row r="503" spans="1:28" ht="12.5">
      <c r="A503" s="75"/>
      <c r="B503" s="75"/>
      <c r="C503" s="101"/>
      <c r="D503" s="101"/>
      <c r="E503" s="101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</row>
    <row r="504" spans="1:28" ht="12.5">
      <c r="A504" s="75"/>
      <c r="B504" s="75"/>
      <c r="C504" s="101"/>
      <c r="D504" s="101"/>
      <c r="E504" s="101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</row>
    <row r="505" spans="1:28" ht="12.5">
      <c r="A505" s="75"/>
      <c r="B505" s="75"/>
      <c r="C505" s="101"/>
      <c r="D505" s="101"/>
      <c r="E505" s="101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</row>
    <row r="506" spans="1:28" ht="12.5">
      <c r="A506" s="75"/>
      <c r="B506" s="75"/>
      <c r="C506" s="101"/>
      <c r="D506" s="101"/>
      <c r="E506" s="101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</row>
    <row r="507" spans="1:28" ht="12.5">
      <c r="A507" s="75"/>
      <c r="B507" s="75"/>
      <c r="C507" s="101"/>
      <c r="D507" s="101"/>
      <c r="E507" s="101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</row>
    <row r="508" spans="1:28" ht="12.5">
      <c r="A508" s="75"/>
      <c r="B508" s="75"/>
      <c r="C508" s="101"/>
      <c r="D508" s="101"/>
      <c r="E508" s="101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</row>
    <row r="509" spans="1:28" ht="12.5">
      <c r="A509" s="75"/>
      <c r="B509" s="75"/>
      <c r="C509" s="101"/>
      <c r="D509" s="101"/>
      <c r="E509" s="101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</row>
    <row r="510" spans="1:28" ht="12.5">
      <c r="A510" s="75"/>
      <c r="B510" s="75"/>
      <c r="C510" s="101"/>
      <c r="D510" s="101"/>
      <c r="E510" s="101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</row>
    <row r="511" spans="1:28" ht="12.5">
      <c r="A511" s="75"/>
      <c r="B511" s="75"/>
      <c r="C511" s="101"/>
      <c r="D511" s="101"/>
      <c r="E511" s="101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</row>
    <row r="512" spans="1:28" ht="12.5">
      <c r="A512" s="75"/>
      <c r="B512" s="75"/>
      <c r="C512" s="101"/>
      <c r="D512" s="101"/>
      <c r="E512" s="101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</row>
    <row r="513" spans="1:28" ht="12.5">
      <c r="A513" s="75"/>
      <c r="B513" s="75"/>
      <c r="C513" s="101"/>
      <c r="D513" s="101"/>
      <c r="E513" s="101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</row>
    <row r="514" spans="1:28" ht="12.5">
      <c r="A514" s="75"/>
      <c r="B514" s="75"/>
      <c r="C514" s="101"/>
      <c r="D514" s="101"/>
      <c r="E514" s="101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</row>
    <row r="515" spans="1:28" ht="12.5">
      <c r="A515" s="75"/>
      <c r="B515" s="75"/>
      <c r="C515" s="101"/>
      <c r="D515" s="101"/>
      <c r="E515" s="101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</row>
    <row r="516" spans="1:28" ht="12.5">
      <c r="A516" s="75"/>
      <c r="B516" s="75"/>
      <c r="C516" s="101"/>
      <c r="D516" s="101"/>
      <c r="E516" s="101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</row>
    <row r="517" spans="1:28" ht="12.5">
      <c r="A517" s="75"/>
      <c r="B517" s="75"/>
      <c r="C517" s="101"/>
      <c r="D517" s="101"/>
      <c r="E517" s="101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</row>
    <row r="518" spans="1:28" ht="12.5">
      <c r="A518" s="75"/>
      <c r="B518" s="75"/>
      <c r="C518" s="101"/>
      <c r="D518" s="101"/>
      <c r="E518" s="101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</row>
    <row r="519" spans="1:28" ht="12.5">
      <c r="A519" s="75"/>
      <c r="B519" s="75"/>
      <c r="C519" s="101"/>
      <c r="D519" s="101"/>
      <c r="E519" s="101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</row>
    <row r="520" spans="1:28" ht="12.5">
      <c r="A520" s="75"/>
      <c r="B520" s="75"/>
      <c r="C520" s="101"/>
      <c r="D520" s="101"/>
      <c r="E520" s="101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</row>
    <row r="521" spans="1:28" ht="12.5">
      <c r="A521" s="75"/>
      <c r="B521" s="75"/>
      <c r="C521" s="101"/>
      <c r="D521" s="101"/>
      <c r="E521" s="101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</row>
    <row r="522" spans="1:28" ht="12.5">
      <c r="A522" s="75"/>
      <c r="B522" s="75"/>
      <c r="C522" s="101"/>
      <c r="D522" s="101"/>
      <c r="E522" s="101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</row>
    <row r="523" spans="1:28" ht="12.5">
      <c r="A523" s="75"/>
      <c r="B523" s="75"/>
      <c r="C523" s="101"/>
      <c r="D523" s="101"/>
      <c r="E523" s="101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</row>
    <row r="524" spans="1:28" ht="12.5">
      <c r="A524" s="75"/>
      <c r="B524" s="75"/>
      <c r="C524" s="101"/>
      <c r="D524" s="101"/>
      <c r="E524" s="101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</row>
    <row r="525" spans="1:28" ht="12.5">
      <c r="A525" s="75"/>
      <c r="B525" s="75"/>
      <c r="C525" s="101"/>
      <c r="D525" s="101"/>
      <c r="E525" s="101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</row>
    <row r="526" spans="1:28" ht="12.5">
      <c r="A526" s="75"/>
      <c r="B526" s="75"/>
      <c r="C526" s="101"/>
      <c r="D526" s="101"/>
      <c r="E526" s="101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</row>
    <row r="527" spans="1:28" ht="12.5">
      <c r="A527" s="75"/>
      <c r="B527" s="75"/>
      <c r="C527" s="101"/>
      <c r="D527" s="101"/>
      <c r="E527" s="101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</row>
    <row r="528" spans="1:28" ht="12.5">
      <c r="A528" s="75"/>
      <c r="B528" s="75"/>
      <c r="C528" s="101"/>
      <c r="D528" s="101"/>
      <c r="E528" s="101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</row>
    <row r="529" spans="1:28" ht="12.5">
      <c r="A529" s="75"/>
      <c r="B529" s="75"/>
      <c r="C529" s="101"/>
      <c r="D529" s="101"/>
      <c r="E529" s="101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</row>
    <row r="530" spans="1:28" ht="12.5">
      <c r="A530" s="75"/>
      <c r="B530" s="75"/>
      <c r="C530" s="101"/>
      <c r="D530" s="101"/>
      <c r="E530" s="101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</row>
    <row r="531" spans="1:28" ht="12.5">
      <c r="A531" s="75"/>
      <c r="B531" s="75"/>
      <c r="C531" s="101"/>
      <c r="D531" s="101"/>
      <c r="E531" s="101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</row>
    <row r="532" spans="1:28" ht="12.5">
      <c r="A532" s="75"/>
      <c r="B532" s="75"/>
      <c r="C532" s="101"/>
      <c r="D532" s="101"/>
      <c r="E532" s="101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</row>
    <row r="533" spans="1:28" ht="12.5">
      <c r="A533" s="75"/>
      <c r="B533" s="75"/>
      <c r="C533" s="101"/>
      <c r="D533" s="101"/>
      <c r="E533" s="101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</row>
    <row r="534" spans="1:28" ht="12.5">
      <c r="A534" s="75"/>
      <c r="B534" s="75"/>
      <c r="C534" s="101"/>
      <c r="D534" s="101"/>
      <c r="E534" s="101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</row>
    <row r="535" spans="1:28" ht="12.5">
      <c r="A535" s="75"/>
      <c r="B535" s="75"/>
      <c r="C535" s="101"/>
      <c r="D535" s="101"/>
      <c r="E535" s="101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</row>
    <row r="536" spans="1:28" ht="12.5">
      <c r="A536" s="75"/>
      <c r="B536" s="75"/>
      <c r="C536" s="101"/>
      <c r="D536" s="101"/>
      <c r="E536" s="101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</row>
    <row r="537" spans="1:28" ht="12.5">
      <c r="A537" s="75"/>
      <c r="B537" s="75"/>
      <c r="C537" s="101"/>
      <c r="D537" s="101"/>
      <c r="E537" s="101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</row>
    <row r="538" spans="1:28" ht="12.5">
      <c r="A538" s="75"/>
      <c r="B538" s="75"/>
      <c r="C538" s="101"/>
      <c r="D538" s="101"/>
      <c r="E538" s="101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</row>
    <row r="539" spans="1:28" ht="12.5">
      <c r="A539" s="75"/>
      <c r="B539" s="75"/>
      <c r="C539" s="101"/>
      <c r="D539" s="101"/>
      <c r="E539" s="101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</row>
    <row r="540" spans="1:28" ht="12.5">
      <c r="A540" s="75"/>
      <c r="B540" s="75"/>
      <c r="C540" s="101"/>
      <c r="D540" s="101"/>
      <c r="E540" s="101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</row>
    <row r="541" spans="1:28" ht="12.5">
      <c r="A541" s="75"/>
      <c r="B541" s="75"/>
      <c r="C541" s="101"/>
      <c r="D541" s="101"/>
      <c r="E541" s="101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</row>
    <row r="542" spans="1:28" ht="12.5">
      <c r="A542" s="75"/>
      <c r="B542" s="75"/>
      <c r="C542" s="101"/>
      <c r="D542" s="101"/>
      <c r="E542" s="101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</row>
    <row r="543" spans="1:28" ht="12.5">
      <c r="A543" s="75"/>
      <c r="B543" s="75"/>
      <c r="C543" s="101"/>
      <c r="D543" s="101"/>
      <c r="E543" s="101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</row>
    <row r="544" spans="1:28" ht="12.5">
      <c r="A544" s="75"/>
      <c r="B544" s="75"/>
      <c r="C544" s="101"/>
      <c r="D544" s="101"/>
      <c r="E544" s="101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</row>
    <row r="545" spans="1:28" ht="12.5">
      <c r="A545" s="75"/>
      <c r="B545" s="75"/>
      <c r="C545" s="101"/>
      <c r="D545" s="101"/>
      <c r="E545" s="101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</row>
    <row r="546" spans="1:28" ht="12.5">
      <c r="A546" s="75"/>
      <c r="B546" s="75"/>
      <c r="C546" s="101"/>
      <c r="D546" s="101"/>
      <c r="E546" s="101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</row>
    <row r="547" spans="1:28" ht="12.5">
      <c r="A547" s="75"/>
      <c r="B547" s="75"/>
      <c r="C547" s="101"/>
      <c r="D547" s="101"/>
      <c r="E547" s="101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</row>
    <row r="548" spans="1:28" ht="12.5">
      <c r="A548" s="75"/>
      <c r="B548" s="75"/>
      <c r="C548" s="101"/>
      <c r="D548" s="101"/>
      <c r="E548" s="101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</row>
    <row r="549" spans="1:28" ht="12.5">
      <c r="A549" s="75"/>
      <c r="B549" s="75"/>
      <c r="C549" s="101"/>
      <c r="D549" s="101"/>
      <c r="E549" s="101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</row>
    <row r="550" spans="1:28" ht="12.5">
      <c r="A550" s="75"/>
      <c r="B550" s="75"/>
      <c r="C550" s="101"/>
      <c r="D550" s="101"/>
      <c r="E550" s="101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</row>
    <row r="551" spans="1:28" ht="12.5">
      <c r="A551" s="75"/>
      <c r="B551" s="75"/>
      <c r="C551" s="101"/>
      <c r="D551" s="101"/>
      <c r="E551" s="101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</row>
    <row r="552" spans="1:28" ht="12.5">
      <c r="A552" s="75"/>
      <c r="B552" s="75"/>
      <c r="C552" s="101"/>
      <c r="D552" s="101"/>
      <c r="E552" s="101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</row>
    <row r="553" spans="1:28" ht="12.5">
      <c r="A553" s="75"/>
      <c r="B553" s="75"/>
      <c r="C553" s="101"/>
      <c r="D553" s="101"/>
      <c r="E553" s="101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</row>
    <row r="554" spans="1:28" ht="12.5">
      <c r="A554" s="75"/>
      <c r="B554" s="75"/>
      <c r="C554" s="101"/>
      <c r="D554" s="101"/>
      <c r="E554" s="101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</row>
    <row r="555" spans="1:28" ht="12.5">
      <c r="A555" s="75"/>
      <c r="B555" s="75"/>
      <c r="C555" s="101"/>
      <c r="D555" s="101"/>
      <c r="E555" s="101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</row>
    <row r="556" spans="1:28" ht="12.5">
      <c r="A556" s="75"/>
      <c r="B556" s="75"/>
      <c r="C556" s="101"/>
      <c r="D556" s="101"/>
      <c r="E556" s="101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</row>
    <row r="557" spans="1:28" ht="12.5">
      <c r="A557" s="75"/>
      <c r="B557" s="75"/>
      <c r="C557" s="101"/>
      <c r="D557" s="101"/>
      <c r="E557" s="101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</row>
    <row r="558" spans="1:28" ht="12.5">
      <c r="A558" s="75"/>
      <c r="B558" s="75"/>
      <c r="C558" s="101"/>
      <c r="D558" s="101"/>
      <c r="E558" s="101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</row>
    <row r="559" spans="1:28" ht="12.5">
      <c r="A559" s="75"/>
      <c r="B559" s="75"/>
      <c r="C559" s="101"/>
      <c r="D559" s="101"/>
      <c r="E559" s="101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</row>
    <row r="560" spans="1:28" ht="12.5">
      <c r="A560" s="75"/>
      <c r="B560" s="75"/>
      <c r="C560" s="101"/>
      <c r="D560" s="101"/>
      <c r="E560" s="101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</row>
    <row r="561" spans="1:28" ht="12.5">
      <c r="A561" s="75"/>
      <c r="B561" s="75"/>
      <c r="C561" s="101"/>
      <c r="D561" s="101"/>
      <c r="E561" s="101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</row>
    <row r="562" spans="1:28" ht="12.5">
      <c r="A562" s="75"/>
      <c r="B562" s="75"/>
      <c r="C562" s="101"/>
      <c r="D562" s="101"/>
      <c r="E562" s="101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</row>
    <row r="563" spans="1:28" ht="12.5">
      <c r="A563" s="75"/>
      <c r="B563" s="75"/>
      <c r="C563" s="101"/>
      <c r="D563" s="101"/>
      <c r="E563" s="101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</row>
    <row r="564" spans="1:28" ht="12.5">
      <c r="A564" s="75"/>
      <c r="B564" s="75"/>
      <c r="C564" s="101"/>
      <c r="D564" s="101"/>
      <c r="E564" s="101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</row>
    <row r="565" spans="1:28" ht="12.5">
      <c r="A565" s="75"/>
      <c r="B565" s="75"/>
      <c r="C565" s="101"/>
      <c r="D565" s="101"/>
      <c r="E565" s="101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</row>
    <row r="566" spans="1:28" ht="12.5">
      <c r="A566" s="75"/>
      <c r="B566" s="75"/>
      <c r="C566" s="101"/>
      <c r="D566" s="101"/>
      <c r="E566" s="101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</row>
    <row r="567" spans="1:28" ht="12.5">
      <c r="A567" s="75"/>
      <c r="B567" s="75"/>
      <c r="C567" s="101"/>
      <c r="D567" s="101"/>
      <c r="E567" s="101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</row>
    <row r="568" spans="1:28" ht="12.5">
      <c r="A568" s="75"/>
      <c r="B568" s="75"/>
      <c r="C568" s="101"/>
      <c r="D568" s="101"/>
      <c r="E568" s="101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</row>
    <row r="569" spans="1:28" ht="12.5">
      <c r="A569" s="75"/>
      <c r="B569" s="75"/>
      <c r="C569" s="101"/>
      <c r="D569" s="101"/>
      <c r="E569" s="101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</row>
    <row r="570" spans="1:28" ht="12.5">
      <c r="A570" s="75"/>
      <c r="B570" s="75"/>
      <c r="C570" s="101"/>
      <c r="D570" s="101"/>
      <c r="E570" s="101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</row>
    <row r="571" spans="1:28" ht="12.5">
      <c r="A571" s="75"/>
      <c r="B571" s="75"/>
      <c r="C571" s="101"/>
      <c r="D571" s="101"/>
      <c r="E571" s="101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</row>
    <row r="572" spans="1:28" ht="12.5">
      <c r="A572" s="75"/>
      <c r="B572" s="75"/>
      <c r="C572" s="101"/>
      <c r="D572" s="101"/>
      <c r="E572" s="101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</row>
    <row r="573" spans="1:28" ht="12.5">
      <c r="A573" s="75"/>
      <c r="B573" s="75"/>
      <c r="C573" s="101"/>
      <c r="D573" s="101"/>
      <c r="E573" s="101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</row>
    <row r="574" spans="1:28" ht="12.5">
      <c r="A574" s="75"/>
      <c r="B574" s="75"/>
      <c r="C574" s="101"/>
      <c r="D574" s="101"/>
      <c r="E574" s="101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</row>
    <row r="575" spans="1:28" ht="12.5">
      <c r="A575" s="75"/>
      <c r="B575" s="75"/>
      <c r="C575" s="101"/>
      <c r="D575" s="101"/>
      <c r="E575" s="101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</row>
    <row r="576" spans="1:28" ht="12.5">
      <c r="A576" s="75"/>
      <c r="B576" s="75"/>
      <c r="C576" s="101"/>
      <c r="D576" s="101"/>
      <c r="E576" s="101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</row>
    <row r="577" spans="1:28" ht="12.5">
      <c r="A577" s="75"/>
      <c r="B577" s="75"/>
      <c r="C577" s="101"/>
      <c r="D577" s="101"/>
      <c r="E577" s="101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</row>
    <row r="578" spans="1:28" ht="12.5">
      <c r="A578" s="75"/>
      <c r="B578" s="75"/>
      <c r="C578" s="101"/>
      <c r="D578" s="101"/>
      <c r="E578" s="101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</row>
    <row r="579" spans="1:28" ht="12.5">
      <c r="A579" s="75"/>
      <c r="B579" s="75"/>
      <c r="C579" s="101"/>
      <c r="D579" s="101"/>
      <c r="E579" s="101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</row>
    <row r="580" spans="1:28" ht="12.5">
      <c r="A580" s="75"/>
      <c r="B580" s="75"/>
      <c r="C580" s="101"/>
      <c r="D580" s="101"/>
      <c r="E580" s="101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</row>
    <row r="581" spans="1:28" ht="12.5">
      <c r="A581" s="75"/>
      <c r="B581" s="75"/>
      <c r="C581" s="101"/>
      <c r="D581" s="101"/>
      <c r="E581" s="101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</row>
    <row r="582" spans="1:28" ht="12.5">
      <c r="A582" s="75"/>
      <c r="B582" s="75"/>
      <c r="C582" s="101"/>
      <c r="D582" s="101"/>
      <c r="E582" s="101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</row>
    <row r="583" spans="1:28" ht="12.5">
      <c r="A583" s="75"/>
      <c r="B583" s="75"/>
      <c r="C583" s="101"/>
      <c r="D583" s="101"/>
      <c r="E583" s="101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</row>
    <row r="584" spans="1:28" ht="12.5">
      <c r="A584" s="75"/>
      <c r="B584" s="75"/>
      <c r="C584" s="101"/>
      <c r="D584" s="101"/>
      <c r="E584" s="101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</row>
    <row r="585" spans="1:28" ht="12.5">
      <c r="A585" s="75"/>
      <c r="B585" s="75"/>
      <c r="C585" s="101"/>
      <c r="D585" s="101"/>
      <c r="E585" s="101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</row>
    <row r="586" spans="1:28" ht="12.5">
      <c r="A586" s="75"/>
      <c r="B586" s="75"/>
      <c r="C586" s="101"/>
      <c r="D586" s="101"/>
      <c r="E586" s="101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</row>
    <row r="587" spans="1:28" ht="12.5">
      <c r="A587" s="75"/>
      <c r="B587" s="75"/>
      <c r="C587" s="101"/>
      <c r="D587" s="101"/>
      <c r="E587" s="101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</row>
    <row r="588" spans="1:28" ht="12.5">
      <c r="A588" s="75"/>
      <c r="B588" s="75"/>
      <c r="C588" s="101"/>
      <c r="D588" s="101"/>
      <c r="E588" s="101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</row>
    <row r="589" spans="1:28" ht="12.5">
      <c r="A589" s="75"/>
      <c r="B589" s="75"/>
      <c r="C589" s="101"/>
      <c r="D589" s="101"/>
      <c r="E589" s="101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</row>
    <row r="590" spans="1:28" ht="12.5">
      <c r="A590" s="75"/>
      <c r="B590" s="75"/>
      <c r="C590" s="101"/>
      <c r="D590" s="101"/>
      <c r="E590" s="101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</row>
    <row r="591" spans="1:28" ht="12.5">
      <c r="A591" s="75"/>
      <c r="B591" s="75"/>
      <c r="C591" s="101"/>
      <c r="D591" s="101"/>
      <c r="E591" s="101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</row>
    <row r="592" spans="1:28" ht="12.5">
      <c r="A592" s="75"/>
      <c r="B592" s="75"/>
      <c r="C592" s="101"/>
      <c r="D592" s="101"/>
      <c r="E592" s="101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</row>
    <row r="593" spans="1:28" ht="12.5">
      <c r="A593" s="75"/>
      <c r="B593" s="75"/>
      <c r="C593" s="101"/>
      <c r="D593" s="101"/>
      <c r="E593" s="101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</row>
    <row r="594" spans="1:28" ht="12.5">
      <c r="A594" s="75"/>
      <c r="B594" s="75"/>
      <c r="C594" s="101"/>
      <c r="D594" s="101"/>
      <c r="E594" s="101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</row>
    <row r="595" spans="1:28" ht="12.5">
      <c r="A595" s="75"/>
      <c r="B595" s="75"/>
      <c r="C595" s="101"/>
      <c r="D595" s="101"/>
      <c r="E595" s="101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</row>
    <row r="596" spans="1:28" ht="12.5">
      <c r="A596" s="75"/>
      <c r="B596" s="75"/>
      <c r="C596" s="101"/>
      <c r="D596" s="101"/>
      <c r="E596" s="101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</row>
    <row r="597" spans="1:28" ht="12.5">
      <c r="A597" s="75"/>
      <c r="B597" s="75"/>
      <c r="C597" s="101"/>
      <c r="D597" s="101"/>
      <c r="E597" s="101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</row>
    <row r="598" spans="1:28" ht="12.5">
      <c r="A598" s="75"/>
      <c r="B598" s="75"/>
      <c r="C598" s="101"/>
      <c r="D598" s="101"/>
      <c r="E598" s="101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</row>
    <row r="599" spans="1:28" ht="12.5">
      <c r="A599" s="75"/>
      <c r="B599" s="75"/>
      <c r="C599" s="101"/>
      <c r="D599" s="101"/>
      <c r="E599" s="101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</row>
    <row r="600" spans="1:28" ht="12.5">
      <c r="A600" s="75"/>
      <c r="B600" s="75"/>
      <c r="C600" s="101"/>
      <c r="D600" s="101"/>
      <c r="E600" s="101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</row>
    <row r="601" spans="1:28" ht="12.5">
      <c r="A601" s="75"/>
      <c r="B601" s="75"/>
      <c r="C601" s="101"/>
      <c r="D601" s="101"/>
      <c r="E601" s="101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</row>
    <row r="602" spans="1:28" ht="12.5">
      <c r="A602" s="75"/>
      <c r="B602" s="75"/>
      <c r="C602" s="101"/>
      <c r="D602" s="101"/>
      <c r="E602" s="101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</row>
    <row r="603" spans="1:28" ht="12.5">
      <c r="A603" s="75"/>
      <c r="B603" s="75"/>
      <c r="C603" s="101"/>
      <c r="D603" s="101"/>
      <c r="E603" s="101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</row>
    <row r="604" spans="1:28" ht="12.5">
      <c r="A604" s="75"/>
      <c r="B604" s="75"/>
      <c r="C604" s="101"/>
      <c r="D604" s="101"/>
      <c r="E604" s="101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</row>
    <row r="605" spans="1:28" ht="12.5">
      <c r="A605" s="75"/>
      <c r="B605" s="75"/>
      <c r="C605" s="101"/>
      <c r="D605" s="101"/>
      <c r="E605" s="101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</row>
    <row r="606" spans="1:28" ht="12.5">
      <c r="A606" s="75"/>
      <c r="B606" s="75"/>
      <c r="C606" s="101"/>
      <c r="D606" s="101"/>
      <c r="E606" s="101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</row>
    <row r="607" spans="1:28" ht="12.5">
      <c r="A607" s="75"/>
      <c r="B607" s="75"/>
      <c r="C607" s="101"/>
      <c r="D607" s="101"/>
      <c r="E607" s="101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</row>
    <row r="608" spans="1:28" ht="12.5">
      <c r="A608" s="75"/>
      <c r="B608" s="75"/>
      <c r="C608" s="101"/>
      <c r="D608" s="101"/>
      <c r="E608" s="101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</row>
    <row r="609" spans="1:28" ht="12.5">
      <c r="A609" s="75"/>
      <c r="B609" s="75"/>
      <c r="C609" s="101"/>
      <c r="D609" s="101"/>
      <c r="E609" s="101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</row>
    <row r="610" spans="1:28" ht="12.5">
      <c r="A610" s="75"/>
      <c r="B610" s="75"/>
      <c r="C610" s="101"/>
      <c r="D610" s="101"/>
      <c r="E610" s="101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</row>
    <row r="611" spans="1:28" ht="12.5">
      <c r="A611" s="75"/>
      <c r="B611" s="75"/>
      <c r="C611" s="101"/>
      <c r="D611" s="101"/>
      <c r="E611" s="101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</row>
    <row r="612" spans="1:28" ht="12.5">
      <c r="A612" s="75"/>
      <c r="B612" s="75"/>
      <c r="C612" s="101"/>
      <c r="D612" s="101"/>
      <c r="E612" s="101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</row>
    <row r="613" spans="1:28" ht="12.5">
      <c r="A613" s="75"/>
      <c r="B613" s="75"/>
      <c r="C613" s="101"/>
      <c r="D613" s="101"/>
      <c r="E613" s="101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</row>
    <row r="614" spans="1:28" ht="12.5">
      <c r="A614" s="75"/>
      <c r="B614" s="75"/>
      <c r="C614" s="101"/>
      <c r="D614" s="101"/>
      <c r="E614" s="101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</row>
    <row r="615" spans="1:28" ht="12.5">
      <c r="A615" s="75"/>
      <c r="B615" s="75"/>
      <c r="C615" s="101"/>
      <c r="D615" s="101"/>
      <c r="E615" s="101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</row>
    <row r="616" spans="1:28" ht="12.5">
      <c r="A616" s="75"/>
      <c r="B616" s="75"/>
      <c r="C616" s="101"/>
      <c r="D616" s="101"/>
      <c r="E616" s="101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</row>
    <row r="617" spans="1:28" ht="12.5">
      <c r="A617" s="75"/>
      <c r="B617" s="75"/>
      <c r="C617" s="101"/>
      <c r="D617" s="101"/>
      <c r="E617" s="101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</row>
    <row r="618" spans="1:28" ht="12.5">
      <c r="A618" s="75"/>
      <c r="B618" s="75"/>
      <c r="C618" s="101"/>
      <c r="D618" s="101"/>
      <c r="E618" s="101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</row>
    <row r="619" spans="1:28" ht="12.5">
      <c r="A619" s="75"/>
      <c r="B619" s="75"/>
      <c r="C619" s="101"/>
      <c r="D619" s="101"/>
      <c r="E619" s="101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</row>
    <row r="620" spans="1:28" ht="12.5">
      <c r="A620" s="75"/>
      <c r="B620" s="75"/>
      <c r="C620" s="101"/>
      <c r="D620" s="101"/>
      <c r="E620" s="101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</row>
    <row r="621" spans="1:28" ht="12.5">
      <c r="A621" s="75"/>
      <c r="B621" s="75"/>
      <c r="C621" s="101"/>
      <c r="D621" s="101"/>
      <c r="E621" s="101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</row>
    <row r="622" spans="1:28" ht="12.5">
      <c r="A622" s="75"/>
      <c r="B622" s="75"/>
      <c r="C622" s="101"/>
      <c r="D622" s="101"/>
      <c r="E622" s="101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</row>
    <row r="623" spans="1:28" ht="12.5">
      <c r="A623" s="75"/>
      <c r="B623" s="75"/>
      <c r="C623" s="101"/>
      <c r="D623" s="101"/>
      <c r="E623" s="101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</row>
    <row r="624" spans="1:28" ht="12.5">
      <c r="A624" s="75"/>
      <c r="B624" s="75"/>
      <c r="C624" s="101"/>
      <c r="D624" s="101"/>
      <c r="E624" s="101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</row>
    <row r="625" spans="1:28" ht="12.5">
      <c r="A625" s="75"/>
      <c r="B625" s="75"/>
      <c r="C625" s="101"/>
      <c r="D625" s="101"/>
      <c r="E625" s="101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</row>
    <row r="626" spans="1:28" ht="12.5">
      <c r="A626" s="75"/>
      <c r="B626" s="75"/>
      <c r="C626" s="101"/>
      <c r="D626" s="101"/>
      <c r="E626" s="101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</row>
    <row r="627" spans="1:28" ht="12.5">
      <c r="A627" s="75"/>
      <c r="B627" s="75"/>
      <c r="C627" s="101"/>
      <c r="D627" s="101"/>
      <c r="E627" s="101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</row>
    <row r="628" spans="1:28" ht="12.5">
      <c r="A628" s="75"/>
      <c r="B628" s="75"/>
      <c r="C628" s="101"/>
      <c r="D628" s="101"/>
      <c r="E628" s="101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</row>
    <row r="629" spans="1:28" ht="12.5">
      <c r="A629" s="75"/>
      <c r="B629" s="75"/>
      <c r="C629" s="101"/>
      <c r="D629" s="101"/>
      <c r="E629" s="101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</row>
    <row r="630" spans="1:28" ht="12.5">
      <c r="A630" s="75"/>
      <c r="B630" s="75"/>
      <c r="C630" s="101"/>
      <c r="D630" s="101"/>
      <c r="E630" s="101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</row>
    <row r="631" spans="1:28" ht="12.5">
      <c r="A631" s="75"/>
      <c r="B631" s="75"/>
      <c r="C631" s="101"/>
      <c r="D631" s="101"/>
      <c r="E631" s="101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</row>
    <row r="632" spans="1:28" ht="12.5">
      <c r="A632" s="75"/>
      <c r="B632" s="75"/>
      <c r="C632" s="101"/>
      <c r="D632" s="101"/>
      <c r="E632" s="101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</row>
    <row r="633" spans="1:28" ht="12.5">
      <c r="A633" s="75"/>
      <c r="B633" s="75"/>
      <c r="C633" s="101"/>
      <c r="D633" s="101"/>
      <c r="E633" s="101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</row>
    <row r="634" spans="1:28" ht="12.5">
      <c r="A634" s="75"/>
      <c r="B634" s="75"/>
      <c r="C634" s="101"/>
      <c r="D634" s="101"/>
      <c r="E634" s="101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</row>
    <row r="635" spans="1:28" ht="12.5">
      <c r="A635" s="75"/>
      <c r="B635" s="75"/>
      <c r="C635" s="101"/>
      <c r="D635" s="101"/>
      <c r="E635" s="101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</row>
    <row r="636" spans="1:28" ht="12.5">
      <c r="A636" s="75"/>
      <c r="B636" s="75"/>
      <c r="C636" s="101"/>
      <c r="D636" s="101"/>
      <c r="E636" s="101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</row>
    <row r="637" spans="1:28" ht="12.5">
      <c r="A637" s="75"/>
      <c r="B637" s="75"/>
      <c r="C637" s="101"/>
      <c r="D637" s="101"/>
      <c r="E637" s="101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</row>
    <row r="638" spans="1:28" ht="12.5">
      <c r="A638" s="75"/>
      <c r="B638" s="75"/>
      <c r="C638" s="101"/>
      <c r="D638" s="101"/>
      <c r="E638" s="101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</row>
    <row r="639" spans="1:28" ht="12.5">
      <c r="A639" s="75"/>
      <c r="B639" s="75"/>
      <c r="C639" s="101"/>
      <c r="D639" s="101"/>
      <c r="E639" s="101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</row>
    <row r="640" spans="1:28" ht="12.5">
      <c r="A640" s="75"/>
      <c r="B640" s="75"/>
      <c r="C640" s="101"/>
      <c r="D640" s="101"/>
      <c r="E640" s="101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</row>
    <row r="641" spans="1:28" ht="12.5">
      <c r="A641" s="75"/>
      <c r="B641" s="75"/>
      <c r="C641" s="101"/>
      <c r="D641" s="101"/>
      <c r="E641" s="101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</row>
    <row r="642" spans="1:28" ht="12.5">
      <c r="A642" s="75"/>
      <c r="B642" s="75"/>
      <c r="C642" s="101"/>
      <c r="D642" s="101"/>
      <c r="E642" s="101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</row>
    <row r="643" spans="1:28" ht="12.5">
      <c r="A643" s="75"/>
      <c r="B643" s="75"/>
      <c r="C643" s="101"/>
      <c r="D643" s="101"/>
      <c r="E643" s="101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</row>
    <row r="644" spans="1:28" ht="12.5">
      <c r="A644" s="75"/>
      <c r="B644" s="75"/>
      <c r="C644" s="101"/>
      <c r="D644" s="101"/>
      <c r="E644" s="101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</row>
    <row r="645" spans="1:28" ht="12.5">
      <c r="A645" s="75"/>
      <c r="B645" s="75"/>
      <c r="C645" s="101"/>
      <c r="D645" s="101"/>
      <c r="E645" s="101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</row>
    <row r="646" spans="1:28" ht="12.5">
      <c r="A646" s="75"/>
      <c r="B646" s="75"/>
      <c r="C646" s="101"/>
      <c r="D646" s="101"/>
      <c r="E646" s="101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</row>
    <row r="647" spans="1:28" ht="12.5">
      <c r="A647" s="75"/>
      <c r="B647" s="75"/>
      <c r="C647" s="101"/>
      <c r="D647" s="101"/>
      <c r="E647" s="101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</row>
    <row r="648" spans="1:28" ht="12.5">
      <c r="A648" s="75"/>
      <c r="B648" s="75"/>
      <c r="C648" s="101"/>
      <c r="D648" s="101"/>
      <c r="E648" s="101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</row>
    <row r="649" spans="1:28" ht="12.5">
      <c r="A649" s="75"/>
      <c r="B649" s="75"/>
      <c r="C649" s="101"/>
      <c r="D649" s="101"/>
      <c r="E649" s="101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</row>
    <row r="650" spans="1:28" ht="12.5">
      <c r="A650" s="75"/>
      <c r="B650" s="75"/>
      <c r="C650" s="101"/>
      <c r="D650" s="101"/>
      <c r="E650" s="101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</row>
    <row r="651" spans="1:28" ht="12.5">
      <c r="A651" s="75"/>
      <c r="B651" s="75"/>
      <c r="C651" s="101"/>
      <c r="D651" s="101"/>
      <c r="E651" s="101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</row>
    <row r="652" spans="1:28" ht="12.5">
      <c r="A652" s="75"/>
      <c r="B652" s="75"/>
      <c r="C652" s="101"/>
      <c r="D652" s="101"/>
      <c r="E652" s="101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</row>
    <row r="653" spans="1:28" ht="12.5">
      <c r="A653" s="75"/>
      <c r="B653" s="75"/>
      <c r="C653" s="101"/>
      <c r="D653" s="101"/>
      <c r="E653" s="101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</row>
    <row r="654" spans="1:28" ht="12.5">
      <c r="A654" s="75"/>
      <c r="B654" s="75"/>
      <c r="C654" s="101"/>
      <c r="D654" s="101"/>
      <c r="E654" s="101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</row>
    <row r="655" spans="1:28" ht="12.5">
      <c r="A655" s="75"/>
      <c r="B655" s="75"/>
      <c r="C655" s="101"/>
      <c r="D655" s="101"/>
      <c r="E655" s="101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</row>
    <row r="656" spans="1:28" ht="12.5">
      <c r="A656" s="75"/>
      <c r="B656" s="75"/>
      <c r="C656" s="101"/>
      <c r="D656" s="101"/>
      <c r="E656" s="101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</row>
    <row r="657" spans="1:28" ht="12.5">
      <c r="A657" s="75"/>
      <c r="B657" s="75"/>
      <c r="C657" s="101"/>
      <c r="D657" s="101"/>
      <c r="E657" s="101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</row>
    <row r="658" spans="1:28" ht="12.5">
      <c r="A658" s="75"/>
      <c r="B658" s="75"/>
      <c r="C658" s="101"/>
      <c r="D658" s="101"/>
      <c r="E658" s="101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</row>
    <row r="659" spans="1:28" ht="12.5">
      <c r="A659" s="75"/>
      <c r="B659" s="75"/>
      <c r="C659" s="101"/>
      <c r="D659" s="101"/>
      <c r="E659" s="101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</row>
    <row r="660" spans="1:28" ht="12.5">
      <c r="A660" s="75"/>
      <c r="B660" s="75"/>
      <c r="C660" s="101"/>
      <c r="D660" s="101"/>
      <c r="E660" s="101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</row>
    <row r="661" spans="1:28" ht="12.5">
      <c r="A661" s="75"/>
      <c r="B661" s="75"/>
      <c r="C661" s="101"/>
      <c r="D661" s="101"/>
      <c r="E661" s="101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</row>
    <row r="662" spans="1:28" ht="12.5">
      <c r="A662" s="75"/>
      <c r="B662" s="75"/>
      <c r="C662" s="101"/>
      <c r="D662" s="101"/>
      <c r="E662" s="101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</row>
    <row r="663" spans="1:28" ht="12.5">
      <c r="A663" s="75"/>
      <c r="B663" s="75"/>
      <c r="C663" s="101"/>
      <c r="D663" s="101"/>
      <c r="E663" s="101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</row>
    <row r="664" spans="1:28" ht="12.5">
      <c r="A664" s="75"/>
      <c r="B664" s="75"/>
      <c r="C664" s="101"/>
      <c r="D664" s="101"/>
      <c r="E664" s="101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</row>
    <row r="665" spans="1:28" ht="12.5">
      <c r="A665" s="75"/>
      <c r="B665" s="75"/>
      <c r="C665" s="101"/>
      <c r="D665" s="101"/>
      <c r="E665" s="101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</row>
    <row r="666" spans="1:28" ht="12.5">
      <c r="A666" s="75"/>
      <c r="B666" s="75"/>
      <c r="C666" s="101"/>
      <c r="D666" s="101"/>
      <c r="E666" s="101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</row>
    <row r="667" spans="1:28" ht="12.5">
      <c r="A667" s="75"/>
      <c r="B667" s="75"/>
      <c r="C667" s="101"/>
      <c r="D667" s="101"/>
      <c r="E667" s="101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</row>
    <row r="668" spans="1:28" ht="12.5">
      <c r="A668" s="75"/>
      <c r="B668" s="75"/>
      <c r="C668" s="101"/>
      <c r="D668" s="101"/>
      <c r="E668" s="101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</row>
    <row r="669" spans="1:28" ht="12.5">
      <c r="A669" s="75"/>
      <c r="B669" s="75"/>
      <c r="C669" s="101"/>
      <c r="D669" s="101"/>
      <c r="E669" s="101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</row>
    <row r="670" spans="1:28" ht="12.5">
      <c r="A670" s="75"/>
      <c r="B670" s="75"/>
      <c r="C670" s="101"/>
      <c r="D670" s="101"/>
      <c r="E670" s="101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</row>
    <row r="671" spans="1:28" ht="12.5">
      <c r="A671" s="75"/>
      <c r="B671" s="75"/>
      <c r="C671" s="101"/>
      <c r="D671" s="101"/>
      <c r="E671" s="101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</row>
    <row r="672" spans="1:28" ht="12.5">
      <c r="A672" s="75"/>
      <c r="B672" s="75"/>
      <c r="C672" s="101"/>
      <c r="D672" s="101"/>
      <c r="E672" s="101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</row>
    <row r="673" spans="1:28" ht="12.5">
      <c r="A673" s="75"/>
      <c r="B673" s="75"/>
      <c r="C673" s="101"/>
      <c r="D673" s="101"/>
      <c r="E673" s="101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</row>
    <row r="674" spans="1:28" ht="12.5">
      <c r="A674" s="75"/>
      <c r="B674" s="75"/>
      <c r="C674" s="101"/>
      <c r="D674" s="101"/>
      <c r="E674" s="101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</row>
    <row r="675" spans="1:28" ht="12.5">
      <c r="A675" s="75"/>
      <c r="B675" s="75"/>
      <c r="C675" s="101"/>
      <c r="D675" s="101"/>
      <c r="E675" s="101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</row>
    <row r="676" spans="1:28" ht="12.5">
      <c r="A676" s="75"/>
      <c r="B676" s="75"/>
      <c r="C676" s="101"/>
      <c r="D676" s="101"/>
      <c r="E676" s="101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</row>
    <row r="677" spans="1:28" ht="12.5">
      <c r="A677" s="75"/>
      <c r="B677" s="75"/>
      <c r="C677" s="101"/>
      <c r="D677" s="101"/>
      <c r="E677" s="101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</row>
    <row r="678" spans="1:28" ht="12.5">
      <c r="A678" s="75"/>
      <c r="B678" s="75"/>
      <c r="C678" s="101"/>
      <c r="D678" s="101"/>
      <c r="E678" s="101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</row>
    <row r="679" spans="1:28" ht="12.5">
      <c r="A679" s="75"/>
      <c r="B679" s="75"/>
      <c r="C679" s="101"/>
      <c r="D679" s="101"/>
      <c r="E679" s="101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</row>
    <row r="680" spans="1:28" ht="12.5">
      <c r="A680" s="75"/>
      <c r="B680" s="75"/>
      <c r="C680" s="101"/>
      <c r="D680" s="101"/>
      <c r="E680" s="101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</row>
    <row r="681" spans="1:28" ht="12.5">
      <c r="A681" s="75"/>
      <c r="B681" s="75"/>
      <c r="C681" s="101"/>
      <c r="D681" s="101"/>
      <c r="E681" s="101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</row>
    <row r="682" spans="1:28" ht="12.5">
      <c r="A682" s="75"/>
      <c r="B682" s="75"/>
      <c r="C682" s="101"/>
      <c r="D682" s="101"/>
      <c r="E682" s="101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</row>
    <row r="683" spans="1:28" ht="12.5">
      <c r="A683" s="75"/>
      <c r="B683" s="75"/>
      <c r="C683" s="101"/>
      <c r="D683" s="101"/>
      <c r="E683" s="101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</row>
    <row r="684" spans="1:28" ht="12.5">
      <c r="A684" s="75"/>
      <c r="B684" s="75"/>
      <c r="C684" s="101"/>
      <c r="D684" s="101"/>
      <c r="E684" s="101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</row>
    <row r="685" spans="1:28" ht="12.5">
      <c r="A685" s="75"/>
      <c r="B685" s="75"/>
      <c r="C685" s="101"/>
      <c r="D685" s="101"/>
      <c r="E685" s="101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</row>
    <row r="686" spans="1:28" ht="12.5">
      <c r="A686" s="75"/>
      <c r="B686" s="75"/>
      <c r="C686" s="101"/>
      <c r="D686" s="101"/>
      <c r="E686" s="101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</row>
    <row r="687" spans="1:28" ht="12.5">
      <c r="A687" s="75"/>
      <c r="B687" s="75"/>
      <c r="C687" s="101"/>
      <c r="D687" s="101"/>
      <c r="E687" s="101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</row>
    <row r="688" spans="1:28" ht="12.5">
      <c r="A688" s="75"/>
      <c r="B688" s="75"/>
      <c r="C688" s="101"/>
      <c r="D688" s="101"/>
      <c r="E688" s="101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</row>
    <row r="689" spans="1:28" ht="12.5">
      <c r="A689" s="75"/>
      <c r="B689" s="75"/>
      <c r="C689" s="101"/>
      <c r="D689" s="101"/>
      <c r="E689" s="101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</row>
    <row r="690" spans="1:28" ht="12.5">
      <c r="A690" s="75"/>
      <c r="B690" s="75"/>
      <c r="C690" s="101"/>
      <c r="D690" s="101"/>
      <c r="E690" s="101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</row>
    <row r="691" spans="1:28" ht="12.5">
      <c r="A691" s="75"/>
      <c r="B691" s="75"/>
      <c r="C691" s="101"/>
      <c r="D691" s="101"/>
      <c r="E691" s="101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</row>
    <row r="692" spans="1:28" ht="12.5">
      <c r="A692" s="75"/>
      <c r="B692" s="75"/>
      <c r="C692" s="101"/>
      <c r="D692" s="101"/>
      <c r="E692" s="101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</row>
    <row r="693" spans="1:28" ht="12.5">
      <c r="A693" s="75"/>
      <c r="B693" s="75"/>
      <c r="C693" s="101"/>
      <c r="D693" s="101"/>
      <c r="E693" s="101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</row>
    <row r="694" spans="1:28" ht="12.5">
      <c r="A694" s="75"/>
      <c r="B694" s="75"/>
      <c r="C694" s="101"/>
      <c r="D694" s="101"/>
      <c r="E694" s="101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</row>
    <row r="695" spans="1:28" ht="12.5">
      <c r="A695" s="75"/>
      <c r="B695" s="75"/>
      <c r="C695" s="101"/>
      <c r="D695" s="101"/>
      <c r="E695" s="101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</row>
    <row r="696" spans="1:28" ht="12.5">
      <c r="A696" s="75"/>
      <c r="B696" s="75"/>
      <c r="C696" s="101"/>
      <c r="D696" s="101"/>
      <c r="E696" s="101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</row>
    <row r="697" spans="1:28" ht="12.5">
      <c r="A697" s="75"/>
      <c r="B697" s="75"/>
      <c r="C697" s="101"/>
      <c r="D697" s="101"/>
      <c r="E697" s="101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</row>
    <row r="698" spans="1:28" ht="12.5">
      <c r="A698" s="75"/>
      <c r="B698" s="75"/>
      <c r="C698" s="101"/>
      <c r="D698" s="101"/>
      <c r="E698" s="101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</row>
    <row r="699" spans="1:28" ht="12.5">
      <c r="A699" s="75"/>
      <c r="B699" s="75"/>
      <c r="C699" s="101"/>
      <c r="D699" s="101"/>
      <c r="E699" s="101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</row>
    <row r="700" spans="1:28" ht="12.5">
      <c r="A700" s="75"/>
      <c r="B700" s="75"/>
      <c r="C700" s="101"/>
      <c r="D700" s="101"/>
      <c r="E700" s="101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</row>
    <row r="701" spans="1:28" ht="12.5">
      <c r="A701" s="75"/>
      <c r="B701" s="75"/>
      <c r="C701" s="101"/>
      <c r="D701" s="101"/>
      <c r="E701" s="101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</row>
    <row r="702" spans="1:28" ht="12.5">
      <c r="A702" s="75"/>
      <c r="B702" s="75"/>
      <c r="C702" s="101"/>
      <c r="D702" s="101"/>
      <c r="E702" s="101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</row>
    <row r="703" spans="1:28" ht="12.5">
      <c r="A703" s="75"/>
      <c r="B703" s="75"/>
      <c r="C703" s="101"/>
      <c r="D703" s="101"/>
      <c r="E703" s="101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</row>
    <row r="704" spans="1:28" ht="12.5">
      <c r="A704" s="75"/>
      <c r="B704" s="75"/>
      <c r="C704" s="101"/>
      <c r="D704" s="101"/>
      <c r="E704" s="101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</row>
    <row r="705" spans="1:28" ht="12.5">
      <c r="A705" s="75"/>
      <c r="B705" s="75"/>
      <c r="C705" s="101"/>
      <c r="D705" s="101"/>
      <c r="E705" s="101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</row>
    <row r="706" spans="1:28" ht="12.5">
      <c r="A706" s="75"/>
      <c r="B706" s="75"/>
      <c r="C706" s="101"/>
      <c r="D706" s="101"/>
      <c r="E706" s="101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</row>
    <row r="707" spans="1:28" ht="12.5">
      <c r="A707" s="75"/>
      <c r="B707" s="75"/>
      <c r="C707" s="101"/>
      <c r="D707" s="101"/>
      <c r="E707" s="101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</row>
    <row r="708" spans="1:28" ht="12.5">
      <c r="A708" s="75"/>
      <c r="B708" s="75"/>
      <c r="C708" s="101"/>
      <c r="D708" s="101"/>
      <c r="E708" s="101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</row>
    <row r="709" spans="1:28" ht="12.5">
      <c r="A709" s="75"/>
      <c r="B709" s="75"/>
      <c r="C709" s="101"/>
      <c r="D709" s="101"/>
      <c r="E709" s="101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</row>
    <row r="710" spans="1:28" ht="12.5">
      <c r="A710" s="75"/>
      <c r="B710" s="75"/>
      <c r="C710" s="101"/>
      <c r="D710" s="101"/>
      <c r="E710" s="101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</row>
    <row r="711" spans="1:28" ht="12.5">
      <c r="A711" s="75"/>
      <c r="B711" s="75"/>
      <c r="C711" s="101"/>
      <c r="D711" s="101"/>
      <c r="E711" s="101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</row>
    <row r="712" spans="1:28" ht="12.5">
      <c r="A712" s="75"/>
      <c r="B712" s="75"/>
      <c r="C712" s="101"/>
      <c r="D712" s="101"/>
      <c r="E712" s="101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</row>
    <row r="713" spans="1:28" ht="12.5">
      <c r="A713" s="75"/>
      <c r="B713" s="75"/>
      <c r="C713" s="101"/>
      <c r="D713" s="101"/>
      <c r="E713" s="101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</row>
    <row r="714" spans="1:28" ht="12.5">
      <c r="A714" s="75"/>
      <c r="B714" s="75"/>
      <c r="C714" s="101"/>
      <c r="D714" s="101"/>
      <c r="E714" s="101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</row>
    <row r="715" spans="1:28" ht="12.5">
      <c r="A715" s="75"/>
      <c r="B715" s="75"/>
      <c r="C715" s="101"/>
      <c r="D715" s="101"/>
      <c r="E715" s="101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</row>
    <row r="716" spans="1:28" ht="12.5">
      <c r="A716" s="75"/>
      <c r="B716" s="75"/>
      <c r="C716" s="101"/>
      <c r="D716" s="101"/>
      <c r="E716" s="101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</row>
    <row r="717" spans="1:28" ht="12.5">
      <c r="A717" s="75"/>
      <c r="B717" s="75"/>
      <c r="C717" s="101"/>
      <c r="D717" s="101"/>
      <c r="E717" s="101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</row>
    <row r="718" spans="1:28" ht="12.5">
      <c r="A718" s="75"/>
      <c r="B718" s="75"/>
      <c r="C718" s="101"/>
      <c r="D718" s="101"/>
      <c r="E718" s="101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</row>
    <row r="719" spans="1:28" ht="12.5">
      <c r="A719" s="75"/>
      <c r="B719" s="75"/>
      <c r="C719" s="101"/>
      <c r="D719" s="101"/>
      <c r="E719" s="101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</row>
    <row r="720" spans="1:28" ht="12.5">
      <c r="A720" s="75"/>
      <c r="B720" s="75"/>
      <c r="C720" s="101"/>
      <c r="D720" s="101"/>
      <c r="E720" s="101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</row>
    <row r="721" spans="1:28" ht="12.5">
      <c r="A721" s="75"/>
      <c r="B721" s="75"/>
      <c r="C721" s="101"/>
      <c r="D721" s="101"/>
      <c r="E721" s="101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</row>
    <row r="722" spans="1:28" ht="12.5">
      <c r="A722" s="75"/>
      <c r="B722" s="75"/>
      <c r="C722" s="101"/>
      <c r="D722" s="101"/>
      <c r="E722" s="101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</row>
    <row r="723" spans="1:28" ht="12.5">
      <c r="A723" s="75"/>
      <c r="B723" s="75"/>
      <c r="C723" s="101"/>
      <c r="D723" s="101"/>
      <c r="E723" s="101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</row>
    <row r="724" spans="1:28" ht="12.5">
      <c r="A724" s="75"/>
      <c r="B724" s="75"/>
      <c r="C724" s="101"/>
      <c r="D724" s="101"/>
      <c r="E724" s="101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</row>
    <row r="725" spans="1:28" ht="12.5">
      <c r="A725" s="75"/>
      <c r="B725" s="75"/>
      <c r="C725" s="101"/>
      <c r="D725" s="101"/>
      <c r="E725" s="101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</row>
    <row r="726" spans="1:28" ht="12.5">
      <c r="A726" s="75"/>
      <c r="B726" s="75"/>
      <c r="C726" s="101"/>
      <c r="D726" s="101"/>
      <c r="E726" s="101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</row>
    <row r="727" spans="1:28" ht="12.5">
      <c r="A727" s="75"/>
      <c r="B727" s="75"/>
      <c r="C727" s="101"/>
      <c r="D727" s="101"/>
      <c r="E727" s="101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</row>
    <row r="728" spans="1:28" ht="12.5">
      <c r="A728" s="75"/>
      <c r="B728" s="75"/>
      <c r="C728" s="101"/>
      <c r="D728" s="101"/>
      <c r="E728" s="101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</row>
    <row r="729" spans="1:28" ht="12.5">
      <c r="A729" s="75"/>
      <c r="B729" s="75"/>
      <c r="C729" s="101"/>
      <c r="D729" s="101"/>
      <c r="E729" s="101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</row>
    <row r="730" spans="1:28" ht="12.5">
      <c r="A730" s="75"/>
      <c r="B730" s="75"/>
      <c r="C730" s="101"/>
      <c r="D730" s="101"/>
      <c r="E730" s="101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</row>
    <row r="731" spans="1:28" ht="12.5">
      <c r="A731" s="75"/>
      <c r="B731" s="75"/>
      <c r="C731" s="101"/>
      <c r="D731" s="101"/>
      <c r="E731" s="101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</row>
    <row r="732" spans="1:28" ht="12.5">
      <c r="A732" s="75"/>
      <c r="B732" s="75"/>
      <c r="C732" s="101"/>
      <c r="D732" s="101"/>
      <c r="E732" s="101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</row>
    <row r="733" spans="1:28" ht="12.5">
      <c r="A733" s="75"/>
      <c r="B733" s="75"/>
      <c r="C733" s="101"/>
      <c r="D733" s="101"/>
      <c r="E733" s="101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</row>
    <row r="734" spans="1:28" ht="12.5">
      <c r="A734" s="75"/>
      <c r="B734" s="75"/>
      <c r="C734" s="101"/>
      <c r="D734" s="101"/>
      <c r="E734" s="101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</row>
    <row r="735" spans="1:28" ht="12.5">
      <c r="A735" s="75"/>
      <c r="B735" s="75"/>
      <c r="C735" s="101"/>
      <c r="D735" s="101"/>
      <c r="E735" s="101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</row>
    <row r="736" spans="1:28" ht="12.5">
      <c r="A736" s="75"/>
      <c r="B736" s="75"/>
      <c r="C736" s="101"/>
      <c r="D736" s="101"/>
      <c r="E736" s="101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</row>
    <row r="737" spans="1:28" ht="12.5">
      <c r="A737" s="75"/>
      <c r="B737" s="75"/>
      <c r="C737" s="101"/>
      <c r="D737" s="101"/>
      <c r="E737" s="101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</row>
    <row r="738" spans="1:28" ht="12.5">
      <c r="A738" s="75"/>
      <c r="B738" s="75"/>
      <c r="C738" s="101"/>
      <c r="D738" s="101"/>
      <c r="E738" s="101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</row>
    <row r="739" spans="1:28" ht="12.5">
      <c r="A739" s="75"/>
      <c r="B739" s="75"/>
      <c r="C739" s="101"/>
      <c r="D739" s="101"/>
      <c r="E739" s="101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</row>
    <row r="740" spans="1:28" ht="12.5">
      <c r="A740" s="75"/>
      <c r="B740" s="75"/>
      <c r="C740" s="101"/>
      <c r="D740" s="101"/>
      <c r="E740" s="101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</row>
    <row r="741" spans="1:28" ht="12.5">
      <c r="A741" s="75"/>
      <c r="B741" s="75"/>
      <c r="C741" s="101"/>
      <c r="D741" s="101"/>
      <c r="E741" s="101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</row>
    <row r="742" spans="1:28" ht="12.5">
      <c r="A742" s="75"/>
      <c r="B742" s="75"/>
      <c r="C742" s="101"/>
      <c r="D742" s="101"/>
      <c r="E742" s="101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</row>
    <row r="743" spans="1:28" ht="12.5">
      <c r="A743" s="75"/>
      <c r="B743" s="75"/>
      <c r="C743" s="101"/>
      <c r="D743" s="101"/>
      <c r="E743" s="101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</row>
    <row r="744" spans="1:28" ht="12.5">
      <c r="A744" s="75"/>
      <c r="B744" s="75"/>
      <c r="C744" s="101"/>
      <c r="D744" s="101"/>
      <c r="E744" s="101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</row>
    <row r="745" spans="1:28" ht="12.5">
      <c r="A745" s="75"/>
      <c r="B745" s="75"/>
      <c r="C745" s="101"/>
      <c r="D745" s="101"/>
      <c r="E745" s="101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</row>
    <row r="746" spans="1:28" ht="12.5">
      <c r="A746" s="75"/>
      <c r="B746" s="75"/>
      <c r="C746" s="101"/>
      <c r="D746" s="101"/>
      <c r="E746" s="101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</row>
    <row r="747" spans="1:28" ht="12.5">
      <c r="A747" s="75"/>
      <c r="B747" s="75"/>
      <c r="C747" s="101"/>
      <c r="D747" s="101"/>
      <c r="E747" s="101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</row>
    <row r="748" spans="1:28" ht="12.5">
      <c r="A748" s="75"/>
      <c r="B748" s="75"/>
      <c r="C748" s="101"/>
      <c r="D748" s="101"/>
      <c r="E748" s="101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</row>
    <row r="749" spans="1:28" ht="12.5">
      <c r="A749" s="75"/>
      <c r="B749" s="75"/>
      <c r="C749" s="101"/>
      <c r="D749" s="101"/>
      <c r="E749" s="101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</row>
    <row r="750" spans="1:28" ht="12.5">
      <c r="A750" s="75"/>
      <c r="B750" s="75"/>
      <c r="C750" s="101"/>
      <c r="D750" s="101"/>
      <c r="E750" s="101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</row>
    <row r="751" spans="1:28" ht="12.5">
      <c r="A751" s="75"/>
      <c r="B751" s="75"/>
      <c r="C751" s="101"/>
      <c r="D751" s="101"/>
      <c r="E751" s="101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</row>
    <row r="752" spans="1:28" ht="12.5">
      <c r="A752" s="75"/>
      <c r="B752" s="75"/>
      <c r="C752" s="101"/>
      <c r="D752" s="101"/>
      <c r="E752" s="101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</row>
    <row r="753" spans="1:28" ht="12.5">
      <c r="A753" s="75"/>
      <c r="B753" s="75"/>
      <c r="C753" s="101"/>
      <c r="D753" s="101"/>
      <c r="E753" s="101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</row>
    <row r="754" spans="1:28" ht="12.5">
      <c r="A754" s="75"/>
      <c r="B754" s="75"/>
      <c r="C754" s="101"/>
      <c r="D754" s="101"/>
      <c r="E754" s="101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</row>
    <row r="755" spans="1:28" ht="12.5">
      <c r="A755" s="75"/>
      <c r="B755" s="75"/>
      <c r="C755" s="101"/>
      <c r="D755" s="101"/>
      <c r="E755" s="101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</row>
    <row r="756" spans="1:28" ht="12.5">
      <c r="A756" s="75"/>
      <c r="B756" s="75"/>
      <c r="C756" s="101"/>
      <c r="D756" s="101"/>
      <c r="E756" s="101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</row>
    <row r="757" spans="1:28" ht="12.5">
      <c r="A757" s="75"/>
      <c r="B757" s="75"/>
      <c r="C757" s="101"/>
      <c r="D757" s="101"/>
      <c r="E757" s="101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</row>
    <row r="758" spans="1:28" ht="12.5">
      <c r="A758" s="75"/>
      <c r="B758" s="75"/>
      <c r="C758" s="101"/>
      <c r="D758" s="101"/>
      <c r="E758" s="101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</row>
    <row r="759" spans="1:28" ht="12.5">
      <c r="A759" s="75"/>
      <c r="B759" s="75"/>
      <c r="C759" s="101"/>
      <c r="D759" s="101"/>
      <c r="E759" s="101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</row>
    <row r="760" spans="1:28" ht="12.5">
      <c r="A760" s="75"/>
      <c r="B760" s="75"/>
      <c r="C760" s="101"/>
      <c r="D760" s="101"/>
      <c r="E760" s="101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</row>
    <row r="761" spans="1:28" ht="12.5">
      <c r="A761" s="75"/>
      <c r="B761" s="75"/>
      <c r="C761" s="101"/>
      <c r="D761" s="101"/>
      <c r="E761" s="101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</row>
    <row r="762" spans="1:28" ht="12.5">
      <c r="A762" s="75"/>
      <c r="B762" s="75"/>
      <c r="C762" s="101"/>
      <c r="D762" s="101"/>
      <c r="E762" s="101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</row>
    <row r="763" spans="1:28" ht="12.5">
      <c r="A763" s="75"/>
      <c r="B763" s="75"/>
      <c r="C763" s="101"/>
      <c r="D763" s="101"/>
      <c r="E763" s="101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</row>
    <row r="764" spans="1:28" ht="12.5">
      <c r="A764" s="75"/>
      <c r="B764" s="75"/>
      <c r="C764" s="101"/>
      <c r="D764" s="101"/>
      <c r="E764" s="101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</row>
    <row r="765" spans="1:28" ht="12.5">
      <c r="A765" s="75"/>
      <c r="B765" s="75"/>
      <c r="C765" s="101"/>
      <c r="D765" s="101"/>
      <c r="E765" s="101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</row>
    <row r="766" spans="1:28" ht="12.5">
      <c r="A766" s="75"/>
      <c r="B766" s="75"/>
      <c r="C766" s="101"/>
      <c r="D766" s="101"/>
      <c r="E766" s="101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</row>
    <row r="767" spans="1:28" ht="12.5">
      <c r="A767" s="75"/>
      <c r="B767" s="75"/>
      <c r="C767" s="101"/>
      <c r="D767" s="101"/>
      <c r="E767" s="101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</row>
    <row r="768" spans="1:28" ht="12.5">
      <c r="A768" s="75"/>
      <c r="B768" s="75"/>
      <c r="C768" s="101"/>
      <c r="D768" s="101"/>
      <c r="E768" s="101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</row>
    <row r="769" spans="1:28" ht="12.5">
      <c r="A769" s="75"/>
      <c r="B769" s="75"/>
      <c r="C769" s="101"/>
      <c r="D769" s="101"/>
      <c r="E769" s="101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</row>
    <row r="770" spans="1:28" ht="12.5">
      <c r="A770" s="75"/>
      <c r="B770" s="75"/>
      <c r="C770" s="101"/>
      <c r="D770" s="101"/>
      <c r="E770" s="101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</row>
    <row r="771" spans="1:28" ht="12.5">
      <c r="A771" s="75"/>
      <c r="B771" s="75"/>
      <c r="C771" s="101"/>
      <c r="D771" s="101"/>
      <c r="E771" s="101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</row>
    <row r="772" spans="1:28" ht="12.5">
      <c r="A772" s="75"/>
      <c r="B772" s="75"/>
      <c r="C772" s="101"/>
      <c r="D772" s="101"/>
      <c r="E772" s="101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</row>
    <row r="773" spans="1:28" ht="12.5">
      <c r="A773" s="75"/>
      <c r="B773" s="75"/>
      <c r="C773" s="101"/>
      <c r="D773" s="101"/>
      <c r="E773" s="101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</row>
    <row r="774" spans="1:28" ht="12.5">
      <c r="A774" s="75"/>
      <c r="B774" s="75"/>
      <c r="C774" s="101"/>
      <c r="D774" s="101"/>
      <c r="E774" s="101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</row>
    <row r="775" spans="1:28" ht="12.5">
      <c r="A775" s="75"/>
      <c r="B775" s="75"/>
      <c r="C775" s="101"/>
      <c r="D775" s="101"/>
      <c r="E775" s="101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</row>
    <row r="776" spans="1:28" ht="12.5">
      <c r="A776" s="75"/>
      <c r="B776" s="75"/>
      <c r="C776" s="101"/>
      <c r="D776" s="101"/>
      <c r="E776" s="101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</row>
    <row r="777" spans="1:28" ht="12.5">
      <c r="A777" s="75"/>
      <c r="B777" s="75"/>
      <c r="C777" s="101"/>
      <c r="D777" s="101"/>
      <c r="E777" s="101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</row>
    <row r="778" spans="1:28" ht="12.5">
      <c r="A778" s="75"/>
      <c r="B778" s="75"/>
      <c r="C778" s="101"/>
      <c r="D778" s="101"/>
      <c r="E778" s="101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</row>
    <row r="779" spans="1:28" ht="12.5">
      <c r="A779" s="75"/>
      <c r="B779" s="75"/>
      <c r="C779" s="101"/>
      <c r="D779" s="101"/>
      <c r="E779" s="101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</row>
    <row r="780" spans="1:28" ht="12.5">
      <c r="A780" s="75"/>
      <c r="B780" s="75"/>
      <c r="C780" s="101"/>
      <c r="D780" s="101"/>
      <c r="E780" s="101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</row>
    <row r="781" spans="1:28" ht="12.5">
      <c r="A781" s="75"/>
      <c r="B781" s="75"/>
      <c r="C781" s="101"/>
      <c r="D781" s="101"/>
      <c r="E781" s="101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</row>
    <row r="782" spans="1:28" ht="12.5">
      <c r="A782" s="75"/>
      <c r="B782" s="75"/>
      <c r="C782" s="101"/>
      <c r="D782" s="101"/>
      <c r="E782" s="101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</row>
    <row r="783" spans="1:28" ht="12.5">
      <c r="A783" s="75"/>
      <c r="B783" s="75"/>
      <c r="C783" s="101"/>
      <c r="D783" s="101"/>
      <c r="E783" s="101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</row>
    <row r="784" spans="1:28" ht="12.5">
      <c r="A784" s="75"/>
      <c r="B784" s="75"/>
      <c r="C784" s="101"/>
      <c r="D784" s="101"/>
      <c r="E784" s="101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</row>
    <row r="785" spans="1:28" ht="12.5">
      <c r="A785" s="75"/>
      <c r="B785" s="75"/>
      <c r="C785" s="101"/>
      <c r="D785" s="101"/>
      <c r="E785" s="101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</row>
    <row r="786" spans="1:28" ht="12.5">
      <c r="A786" s="75"/>
      <c r="B786" s="75"/>
      <c r="C786" s="101"/>
      <c r="D786" s="101"/>
      <c r="E786" s="101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</row>
    <row r="787" spans="1:28" ht="12.5">
      <c r="A787" s="75"/>
      <c r="B787" s="75"/>
      <c r="C787" s="101"/>
      <c r="D787" s="101"/>
      <c r="E787" s="101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</row>
    <row r="788" spans="1:28" ht="12.5">
      <c r="A788" s="75"/>
      <c r="B788" s="75"/>
      <c r="C788" s="101"/>
      <c r="D788" s="101"/>
      <c r="E788" s="101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</row>
    <row r="789" spans="1:28" ht="12.5">
      <c r="A789" s="75"/>
      <c r="B789" s="75"/>
      <c r="C789" s="101"/>
      <c r="D789" s="101"/>
      <c r="E789" s="101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</row>
    <row r="790" spans="1:28" ht="12.5">
      <c r="A790" s="75"/>
      <c r="B790" s="75"/>
      <c r="C790" s="101"/>
      <c r="D790" s="101"/>
      <c r="E790" s="101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</row>
    <row r="791" spans="1:28" ht="12.5">
      <c r="A791" s="75"/>
      <c r="B791" s="75"/>
      <c r="C791" s="101"/>
      <c r="D791" s="101"/>
      <c r="E791" s="101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</row>
    <row r="792" spans="1:28" ht="12.5">
      <c r="A792" s="75"/>
      <c r="B792" s="75"/>
      <c r="C792" s="101"/>
      <c r="D792" s="101"/>
      <c r="E792" s="101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</row>
    <row r="793" spans="1:28" ht="12.5">
      <c r="A793" s="75"/>
      <c r="B793" s="75"/>
      <c r="C793" s="101"/>
      <c r="D793" s="101"/>
      <c r="E793" s="101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</row>
    <row r="794" spans="1:28" ht="12.5">
      <c r="A794" s="75"/>
      <c r="B794" s="75"/>
      <c r="C794" s="101"/>
      <c r="D794" s="101"/>
      <c r="E794" s="101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</row>
    <row r="795" spans="1:28" ht="12.5">
      <c r="A795" s="75"/>
      <c r="B795" s="75"/>
      <c r="C795" s="101"/>
      <c r="D795" s="101"/>
      <c r="E795" s="101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</row>
    <row r="796" spans="1:28" ht="12.5">
      <c r="A796" s="75"/>
      <c r="B796" s="75"/>
      <c r="C796" s="101"/>
      <c r="D796" s="101"/>
      <c r="E796" s="101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</row>
    <row r="797" spans="1:28" ht="12.5">
      <c r="A797" s="75"/>
      <c r="B797" s="75"/>
      <c r="C797" s="101"/>
      <c r="D797" s="101"/>
      <c r="E797" s="101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</row>
    <row r="798" spans="1:28" ht="12.5">
      <c r="A798" s="75"/>
      <c r="B798" s="75"/>
      <c r="C798" s="101"/>
      <c r="D798" s="101"/>
      <c r="E798" s="101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</row>
    <row r="799" spans="1:28" ht="12.5">
      <c r="A799" s="75"/>
      <c r="B799" s="75"/>
      <c r="C799" s="101"/>
      <c r="D799" s="101"/>
      <c r="E799" s="101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</row>
    <row r="800" spans="1:28" ht="12.5">
      <c r="A800" s="75"/>
      <c r="B800" s="75"/>
      <c r="C800" s="101"/>
      <c r="D800" s="101"/>
      <c r="E800" s="101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</row>
    <row r="801" spans="1:28" ht="12.5">
      <c r="A801" s="75"/>
      <c r="B801" s="75"/>
      <c r="C801" s="101"/>
      <c r="D801" s="101"/>
      <c r="E801" s="101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</row>
    <row r="802" spans="1:28" ht="12.5">
      <c r="A802" s="75"/>
      <c r="B802" s="75"/>
      <c r="C802" s="101"/>
      <c r="D802" s="101"/>
      <c r="E802" s="101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</row>
    <row r="803" spans="1:28" ht="12.5">
      <c r="A803" s="75"/>
      <c r="B803" s="75"/>
      <c r="C803" s="101"/>
      <c r="D803" s="101"/>
      <c r="E803" s="101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</row>
    <row r="804" spans="1:28" ht="12.5">
      <c r="A804" s="75"/>
      <c r="B804" s="75"/>
      <c r="C804" s="101"/>
      <c r="D804" s="101"/>
      <c r="E804" s="101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</row>
    <row r="805" spans="1:28" ht="12.5">
      <c r="A805" s="75"/>
      <c r="B805" s="75"/>
      <c r="C805" s="101"/>
      <c r="D805" s="101"/>
      <c r="E805" s="101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</row>
    <row r="806" spans="1:28" ht="12.5">
      <c r="A806" s="75"/>
      <c r="B806" s="75"/>
      <c r="C806" s="101"/>
      <c r="D806" s="101"/>
      <c r="E806" s="101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</row>
    <row r="807" spans="1:28" ht="12.5">
      <c r="A807" s="75"/>
      <c r="B807" s="75"/>
      <c r="C807" s="101"/>
      <c r="D807" s="101"/>
      <c r="E807" s="101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</row>
    <row r="808" spans="1:28" ht="12.5">
      <c r="A808" s="75"/>
      <c r="B808" s="75"/>
      <c r="C808" s="101"/>
      <c r="D808" s="101"/>
      <c r="E808" s="101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</row>
    <row r="809" spans="1:28" ht="12.5">
      <c r="A809" s="75"/>
      <c r="B809" s="75"/>
      <c r="C809" s="101"/>
      <c r="D809" s="101"/>
      <c r="E809" s="101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</row>
    <row r="810" spans="1:28" ht="12.5">
      <c r="A810" s="75"/>
      <c r="B810" s="75"/>
      <c r="C810" s="101"/>
      <c r="D810" s="101"/>
      <c r="E810" s="101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</row>
    <row r="811" spans="1:28" ht="12.5">
      <c r="A811" s="75"/>
      <c r="B811" s="75"/>
      <c r="C811" s="101"/>
      <c r="D811" s="101"/>
      <c r="E811" s="101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</row>
    <row r="812" spans="1:28" ht="12.5">
      <c r="A812" s="75"/>
      <c r="B812" s="75"/>
      <c r="C812" s="101"/>
      <c r="D812" s="101"/>
      <c r="E812" s="101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</row>
    <row r="813" spans="1:28" ht="12.5">
      <c r="A813" s="75"/>
      <c r="B813" s="75"/>
      <c r="C813" s="101"/>
      <c r="D813" s="101"/>
      <c r="E813" s="101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</row>
    <row r="814" spans="1:28" ht="12.5">
      <c r="A814" s="75"/>
      <c r="B814" s="75"/>
      <c r="C814" s="101"/>
      <c r="D814" s="101"/>
      <c r="E814" s="101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</row>
    <row r="815" spans="1:28" ht="12.5">
      <c r="A815" s="75"/>
      <c r="B815" s="75"/>
      <c r="C815" s="101"/>
      <c r="D815" s="101"/>
      <c r="E815" s="101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</row>
    <row r="816" spans="1:28" ht="12.5">
      <c r="A816" s="75"/>
      <c r="B816" s="75"/>
      <c r="C816" s="101"/>
      <c r="D816" s="101"/>
      <c r="E816" s="101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</row>
    <row r="817" spans="1:28" ht="12.5">
      <c r="A817" s="75"/>
      <c r="B817" s="75"/>
      <c r="C817" s="101"/>
      <c r="D817" s="101"/>
      <c r="E817" s="101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</row>
    <row r="818" spans="1:28" ht="12.5">
      <c r="A818" s="75"/>
      <c r="B818" s="75"/>
      <c r="C818" s="101"/>
      <c r="D818" s="101"/>
      <c r="E818" s="101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</row>
    <row r="819" spans="1:28" ht="12.5">
      <c r="A819" s="75"/>
      <c r="B819" s="75"/>
      <c r="C819" s="101"/>
      <c r="D819" s="101"/>
      <c r="E819" s="101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</row>
    <row r="820" spans="1:28" ht="12.5">
      <c r="A820" s="75"/>
      <c r="B820" s="75"/>
      <c r="C820" s="101"/>
      <c r="D820" s="101"/>
      <c r="E820" s="101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</row>
    <row r="821" spans="1:28" ht="12.5">
      <c r="A821" s="75"/>
      <c r="B821" s="75"/>
      <c r="C821" s="101"/>
      <c r="D821" s="101"/>
      <c r="E821" s="101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</row>
    <row r="822" spans="1:28" ht="12.5">
      <c r="A822" s="75"/>
      <c r="B822" s="75"/>
      <c r="C822" s="101"/>
      <c r="D822" s="101"/>
      <c r="E822" s="101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</row>
    <row r="823" spans="1:28" ht="12.5">
      <c r="A823" s="75"/>
      <c r="B823" s="75"/>
      <c r="C823" s="101"/>
      <c r="D823" s="101"/>
      <c r="E823" s="101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</row>
    <row r="824" spans="1:28" ht="12.5">
      <c r="A824" s="75"/>
      <c r="B824" s="75"/>
      <c r="C824" s="101"/>
      <c r="D824" s="101"/>
      <c r="E824" s="101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</row>
    <row r="825" spans="1:28" ht="12.5">
      <c r="A825" s="75"/>
      <c r="B825" s="75"/>
      <c r="C825" s="101"/>
      <c r="D825" s="101"/>
      <c r="E825" s="101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</row>
    <row r="826" spans="1:28" ht="12.5">
      <c r="A826" s="75"/>
      <c r="B826" s="75"/>
      <c r="C826" s="101"/>
      <c r="D826" s="101"/>
      <c r="E826" s="101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</row>
    <row r="827" spans="1:28" ht="12.5">
      <c r="A827" s="75"/>
      <c r="B827" s="75"/>
      <c r="C827" s="101"/>
      <c r="D827" s="101"/>
      <c r="E827" s="101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</row>
    <row r="828" spans="1:28" ht="12.5">
      <c r="A828" s="75"/>
      <c r="B828" s="75"/>
      <c r="C828" s="101"/>
      <c r="D828" s="101"/>
      <c r="E828" s="101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</row>
    <row r="829" spans="1:28" ht="12.5">
      <c r="A829" s="75"/>
      <c r="B829" s="75"/>
      <c r="C829" s="101"/>
      <c r="D829" s="101"/>
      <c r="E829" s="101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</row>
    <row r="830" spans="1:28" ht="12.5">
      <c r="A830" s="75"/>
      <c r="B830" s="75"/>
      <c r="C830" s="101"/>
      <c r="D830" s="101"/>
      <c r="E830" s="101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</row>
    <row r="831" spans="1:28" ht="12.5">
      <c r="A831" s="75"/>
      <c r="B831" s="75"/>
      <c r="C831" s="101"/>
      <c r="D831" s="101"/>
      <c r="E831" s="101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</row>
    <row r="832" spans="1:28" ht="12.5">
      <c r="A832" s="75"/>
      <c r="B832" s="75"/>
      <c r="C832" s="101"/>
      <c r="D832" s="101"/>
      <c r="E832" s="101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</row>
    <row r="833" spans="1:28" ht="12.5">
      <c r="A833" s="75"/>
      <c r="B833" s="75"/>
      <c r="C833" s="101"/>
      <c r="D833" s="101"/>
      <c r="E833" s="101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</row>
    <row r="834" spans="1:28" ht="12.5">
      <c r="A834" s="75"/>
      <c r="B834" s="75"/>
      <c r="C834" s="101"/>
      <c r="D834" s="101"/>
      <c r="E834" s="101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</row>
    <row r="835" spans="1:28" ht="12.5">
      <c r="A835" s="75"/>
      <c r="B835" s="75"/>
      <c r="C835" s="101"/>
      <c r="D835" s="101"/>
      <c r="E835" s="101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</row>
    <row r="836" spans="1:28" ht="12.5">
      <c r="A836" s="75"/>
      <c r="B836" s="75"/>
      <c r="C836" s="101"/>
      <c r="D836" s="101"/>
      <c r="E836" s="101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</row>
    <row r="837" spans="1:28" ht="12.5">
      <c r="A837" s="75"/>
      <c r="B837" s="75"/>
      <c r="C837" s="101"/>
      <c r="D837" s="101"/>
      <c r="E837" s="101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</row>
    <row r="838" spans="1:28" ht="12.5">
      <c r="A838" s="75"/>
      <c r="B838" s="75"/>
      <c r="C838" s="101"/>
      <c r="D838" s="101"/>
      <c r="E838" s="101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</row>
    <row r="839" spans="1:28" ht="12.5">
      <c r="A839" s="75"/>
      <c r="B839" s="75"/>
      <c r="C839" s="101"/>
      <c r="D839" s="101"/>
      <c r="E839" s="101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</row>
    <row r="840" spans="1:28" ht="12.5">
      <c r="A840" s="75"/>
      <c r="B840" s="75"/>
      <c r="C840" s="101"/>
      <c r="D840" s="101"/>
      <c r="E840" s="101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</row>
    <row r="841" spans="1:28" ht="12.5">
      <c r="A841" s="75"/>
      <c r="B841" s="75"/>
      <c r="C841" s="101"/>
      <c r="D841" s="101"/>
      <c r="E841" s="101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</row>
    <row r="842" spans="1:28" ht="12.5">
      <c r="A842" s="75"/>
      <c r="B842" s="75"/>
      <c r="C842" s="101"/>
      <c r="D842" s="101"/>
      <c r="E842" s="101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</row>
    <row r="843" spans="1:28" ht="12.5">
      <c r="A843" s="75"/>
      <c r="B843" s="75"/>
      <c r="C843" s="101"/>
      <c r="D843" s="101"/>
      <c r="E843" s="101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</row>
    <row r="844" spans="1:28" ht="12.5">
      <c r="A844" s="75"/>
      <c r="B844" s="75"/>
      <c r="C844" s="101"/>
      <c r="D844" s="101"/>
      <c r="E844" s="101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</row>
    <row r="845" spans="1:28" ht="12.5">
      <c r="A845" s="75"/>
      <c r="B845" s="75"/>
      <c r="C845" s="101"/>
      <c r="D845" s="101"/>
      <c r="E845" s="101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</row>
    <row r="846" spans="1:28" ht="12.5">
      <c r="A846" s="75"/>
      <c r="B846" s="75"/>
      <c r="C846" s="101"/>
      <c r="D846" s="101"/>
      <c r="E846" s="101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</row>
    <row r="847" spans="1:28" ht="12.5">
      <c r="A847" s="75"/>
      <c r="B847" s="75"/>
      <c r="C847" s="101"/>
      <c r="D847" s="101"/>
      <c r="E847" s="101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</row>
    <row r="848" spans="1:28" ht="12.5">
      <c r="A848" s="75"/>
      <c r="B848" s="75"/>
      <c r="C848" s="101"/>
      <c r="D848" s="101"/>
      <c r="E848" s="101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</row>
    <row r="849" spans="1:28" ht="12.5">
      <c r="A849" s="75"/>
      <c r="B849" s="75"/>
      <c r="C849" s="101"/>
      <c r="D849" s="101"/>
      <c r="E849" s="101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</row>
    <row r="850" spans="1:28" ht="12.5">
      <c r="A850" s="75"/>
      <c r="B850" s="75"/>
      <c r="C850" s="101"/>
      <c r="D850" s="101"/>
      <c r="E850" s="101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</row>
    <row r="851" spans="1:28" ht="12.5">
      <c r="A851" s="75"/>
      <c r="B851" s="75"/>
      <c r="C851" s="101"/>
      <c r="D851" s="101"/>
      <c r="E851" s="101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</row>
    <row r="852" spans="1:28" ht="12.5">
      <c r="A852" s="75"/>
      <c r="B852" s="75"/>
      <c r="C852" s="101"/>
      <c r="D852" s="101"/>
      <c r="E852" s="101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</row>
    <row r="853" spans="1:28" ht="12.5">
      <c r="A853" s="75"/>
      <c r="B853" s="75"/>
      <c r="C853" s="101"/>
      <c r="D853" s="101"/>
      <c r="E853" s="101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</row>
    <row r="854" spans="1:28" ht="12.5">
      <c r="A854" s="75"/>
      <c r="B854" s="75"/>
      <c r="C854" s="101"/>
      <c r="D854" s="101"/>
      <c r="E854" s="101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</row>
    <row r="855" spans="1:28" ht="12.5">
      <c r="A855" s="75"/>
      <c r="B855" s="75"/>
      <c r="C855" s="101"/>
      <c r="D855" s="101"/>
      <c r="E855" s="101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</row>
    <row r="856" spans="1:28" ht="12.5">
      <c r="A856" s="75"/>
      <c r="B856" s="75"/>
      <c r="C856" s="101"/>
      <c r="D856" s="101"/>
      <c r="E856" s="101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</row>
    <row r="857" spans="1:28" ht="12.5">
      <c r="A857" s="75"/>
      <c r="B857" s="75"/>
      <c r="C857" s="101"/>
      <c r="D857" s="101"/>
      <c r="E857" s="101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</row>
    <row r="858" spans="1:28" ht="12.5">
      <c r="A858" s="75"/>
      <c r="B858" s="75"/>
      <c r="C858" s="101"/>
      <c r="D858" s="101"/>
      <c r="E858" s="101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</row>
    <row r="859" spans="1:28" ht="12.5">
      <c r="A859" s="75"/>
      <c r="B859" s="75"/>
      <c r="C859" s="101"/>
      <c r="D859" s="101"/>
      <c r="E859" s="101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</row>
    <row r="860" spans="1:28" ht="12.5">
      <c r="A860" s="75"/>
      <c r="B860" s="75"/>
      <c r="C860" s="101"/>
      <c r="D860" s="101"/>
      <c r="E860" s="101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</row>
    <row r="861" spans="1:28" ht="12.5">
      <c r="A861" s="75"/>
      <c r="B861" s="75"/>
      <c r="C861" s="101"/>
      <c r="D861" s="101"/>
      <c r="E861" s="101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</row>
    <row r="862" spans="1:28" ht="12.5">
      <c r="A862" s="75"/>
      <c r="B862" s="75"/>
      <c r="C862" s="101"/>
      <c r="D862" s="101"/>
      <c r="E862" s="101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</row>
    <row r="863" spans="1:28" ht="12.5">
      <c r="A863" s="75"/>
      <c r="B863" s="75"/>
      <c r="C863" s="101"/>
      <c r="D863" s="101"/>
      <c r="E863" s="101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</row>
    <row r="864" spans="1:28" ht="12.5">
      <c r="A864" s="75"/>
      <c r="B864" s="75"/>
      <c r="C864" s="101"/>
      <c r="D864" s="101"/>
      <c r="E864" s="101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</row>
    <row r="865" spans="1:28" ht="12.5">
      <c r="A865" s="75"/>
      <c r="B865" s="75"/>
      <c r="C865" s="101"/>
      <c r="D865" s="101"/>
      <c r="E865" s="101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</row>
    <row r="866" spans="1:28" ht="12.5">
      <c r="A866" s="75"/>
      <c r="B866" s="75"/>
      <c r="C866" s="101"/>
      <c r="D866" s="101"/>
      <c r="E866" s="101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</row>
    <row r="867" spans="1:28" ht="12.5">
      <c r="A867" s="75"/>
      <c r="B867" s="75"/>
      <c r="C867" s="101"/>
      <c r="D867" s="101"/>
      <c r="E867" s="101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</row>
    <row r="868" spans="1:28" ht="12.5">
      <c r="A868" s="75"/>
      <c r="B868" s="75"/>
      <c r="C868" s="101"/>
      <c r="D868" s="101"/>
      <c r="E868" s="101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</row>
    <row r="869" spans="1:28" ht="12.5">
      <c r="A869" s="75"/>
      <c r="B869" s="75"/>
      <c r="C869" s="101"/>
      <c r="D869" s="101"/>
      <c r="E869" s="101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</row>
    <row r="870" spans="1:28" ht="12.5">
      <c r="A870" s="75"/>
      <c r="B870" s="75"/>
      <c r="C870" s="101"/>
      <c r="D870" s="101"/>
      <c r="E870" s="101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</row>
    <row r="871" spans="1:28" ht="12.5">
      <c r="A871" s="75"/>
      <c r="B871" s="75"/>
      <c r="C871" s="101"/>
      <c r="D871" s="101"/>
      <c r="E871" s="101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</row>
    <row r="872" spans="1:28" ht="12.5">
      <c r="A872" s="75"/>
      <c r="B872" s="75"/>
      <c r="C872" s="101"/>
      <c r="D872" s="101"/>
      <c r="E872" s="101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</row>
    <row r="873" spans="1:28" ht="12.5">
      <c r="A873" s="75"/>
      <c r="B873" s="75"/>
      <c r="C873" s="101"/>
      <c r="D873" s="101"/>
      <c r="E873" s="101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</row>
    <row r="874" spans="1:28" ht="12.5">
      <c r="A874" s="75"/>
      <c r="B874" s="75"/>
      <c r="C874" s="101"/>
      <c r="D874" s="101"/>
      <c r="E874" s="101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</row>
    <row r="875" spans="1:28" ht="12.5">
      <c r="A875" s="75"/>
      <c r="B875" s="75"/>
      <c r="C875" s="101"/>
      <c r="D875" s="101"/>
      <c r="E875" s="101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</row>
    <row r="876" spans="1:28" ht="12.5">
      <c r="A876" s="75"/>
      <c r="B876" s="75"/>
      <c r="C876" s="101"/>
      <c r="D876" s="101"/>
      <c r="E876" s="101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</row>
    <row r="877" spans="1:28" ht="12.5">
      <c r="A877" s="75"/>
      <c r="B877" s="75"/>
      <c r="C877" s="101"/>
      <c r="D877" s="101"/>
      <c r="E877" s="101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</row>
    <row r="878" spans="1:28" ht="12.5">
      <c r="A878" s="75"/>
      <c r="B878" s="75"/>
      <c r="C878" s="101"/>
      <c r="D878" s="101"/>
      <c r="E878" s="101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</row>
    <row r="879" spans="1:28" ht="12.5">
      <c r="A879" s="75"/>
      <c r="B879" s="75"/>
      <c r="C879" s="101"/>
      <c r="D879" s="101"/>
      <c r="E879" s="101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</row>
    <row r="880" spans="1:28" ht="12.5">
      <c r="A880" s="75"/>
      <c r="B880" s="75"/>
      <c r="C880" s="101"/>
      <c r="D880" s="101"/>
      <c r="E880" s="101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</row>
    <row r="881" spans="1:28" ht="12.5">
      <c r="A881" s="75"/>
      <c r="B881" s="75"/>
      <c r="C881" s="101"/>
      <c r="D881" s="101"/>
      <c r="E881" s="101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</row>
    <row r="882" spans="1:28" ht="12.5">
      <c r="A882" s="75"/>
      <c r="B882" s="75"/>
      <c r="C882" s="101"/>
      <c r="D882" s="101"/>
      <c r="E882" s="101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</row>
    <row r="883" spans="1:28" ht="12.5">
      <c r="A883" s="75"/>
      <c r="B883" s="75"/>
      <c r="C883" s="101"/>
      <c r="D883" s="101"/>
      <c r="E883" s="101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</row>
    <row r="884" spans="1:28" ht="12.5">
      <c r="A884" s="75"/>
      <c r="B884" s="75"/>
      <c r="C884" s="101"/>
      <c r="D884" s="101"/>
      <c r="E884" s="101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</row>
    <row r="885" spans="1:28" ht="12.5">
      <c r="A885" s="75"/>
      <c r="B885" s="75"/>
      <c r="C885" s="101"/>
      <c r="D885" s="101"/>
      <c r="E885" s="101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</row>
    <row r="886" spans="1:28" ht="12.5">
      <c r="A886" s="75"/>
      <c r="B886" s="75"/>
      <c r="C886" s="101"/>
      <c r="D886" s="101"/>
      <c r="E886" s="101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</row>
    <row r="887" spans="1:28" ht="12.5">
      <c r="A887" s="75"/>
      <c r="B887" s="75"/>
      <c r="C887" s="101"/>
      <c r="D887" s="101"/>
      <c r="E887" s="101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</row>
    <row r="888" spans="1:28" ht="12.5">
      <c r="A888" s="75"/>
      <c r="B888" s="75"/>
      <c r="C888" s="101"/>
      <c r="D888" s="101"/>
      <c r="E888" s="101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</row>
    <row r="889" spans="1:28" ht="12.5">
      <c r="A889" s="75"/>
      <c r="B889" s="75"/>
      <c r="C889" s="101"/>
      <c r="D889" s="101"/>
      <c r="E889" s="101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</row>
    <row r="890" spans="1:28" ht="12.5">
      <c r="A890" s="75"/>
      <c r="B890" s="75"/>
      <c r="C890" s="101"/>
      <c r="D890" s="101"/>
      <c r="E890" s="101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</row>
    <row r="891" spans="1:28" ht="12.5">
      <c r="A891" s="75"/>
      <c r="B891" s="75"/>
      <c r="C891" s="101"/>
      <c r="D891" s="101"/>
      <c r="E891" s="101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</row>
    <row r="892" spans="1:28" ht="12.5">
      <c r="A892" s="75"/>
      <c r="B892" s="75"/>
      <c r="C892" s="101"/>
      <c r="D892" s="101"/>
      <c r="E892" s="101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</row>
    <row r="893" spans="1:28" ht="12.5">
      <c r="A893" s="75"/>
      <c r="B893" s="75"/>
      <c r="C893" s="101"/>
      <c r="D893" s="101"/>
      <c r="E893" s="101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</row>
    <row r="894" spans="1:28" ht="12.5">
      <c r="A894" s="75"/>
      <c r="B894" s="75"/>
      <c r="C894" s="101"/>
      <c r="D894" s="101"/>
      <c r="E894" s="101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</row>
    <row r="895" spans="1:28" ht="12.5">
      <c r="A895" s="75"/>
      <c r="B895" s="75"/>
      <c r="C895" s="101"/>
      <c r="D895" s="101"/>
      <c r="E895" s="101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</row>
    <row r="896" spans="1:28" ht="12.5">
      <c r="A896" s="75"/>
      <c r="B896" s="75"/>
      <c r="C896" s="101"/>
      <c r="D896" s="101"/>
      <c r="E896" s="101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</row>
    <row r="897" spans="1:28" ht="12.5">
      <c r="A897" s="75"/>
      <c r="B897" s="75"/>
      <c r="C897" s="101"/>
      <c r="D897" s="101"/>
      <c r="E897" s="101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</row>
    <row r="898" spans="1:28" ht="12.5">
      <c r="A898" s="75"/>
      <c r="B898" s="75"/>
      <c r="C898" s="101"/>
      <c r="D898" s="101"/>
      <c r="E898" s="101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</row>
    <row r="899" spans="1:28" ht="12.5">
      <c r="A899" s="75"/>
      <c r="B899" s="75"/>
      <c r="C899" s="101"/>
      <c r="D899" s="101"/>
      <c r="E899" s="101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</row>
    <row r="900" spans="1:28" ht="12.5">
      <c r="A900" s="75"/>
      <c r="B900" s="75"/>
      <c r="C900" s="101"/>
      <c r="D900" s="101"/>
      <c r="E900" s="101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</row>
    <row r="901" spans="1:28" ht="12.5">
      <c r="A901" s="75"/>
      <c r="B901" s="75"/>
      <c r="C901" s="101"/>
      <c r="D901" s="101"/>
      <c r="E901" s="101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</row>
    <row r="902" spans="1:28" ht="12.5">
      <c r="A902" s="75"/>
      <c r="B902" s="75"/>
      <c r="C902" s="101"/>
      <c r="D902" s="101"/>
      <c r="E902" s="101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</row>
    <row r="903" spans="1:28" ht="12.5">
      <c r="A903" s="75"/>
      <c r="B903" s="75"/>
      <c r="C903" s="101"/>
      <c r="D903" s="101"/>
      <c r="E903" s="101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</row>
    <row r="904" spans="1:28" ht="12.5">
      <c r="A904" s="75"/>
      <c r="B904" s="75"/>
      <c r="C904" s="101"/>
      <c r="D904" s="101"/>
      <c r="E904" s="101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</row>
    <row r="905" spans="1:28" ht="12.5">
      <c r="A905" s="75"/>
      <c r="B905" s="75"/>
      <c r="C905" s="101"/>
      <c r="D905" s="101"/>
      <c r="E905" s="101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</row>
    <row r="906" spans="1:28" ht="12.5">
      <c r="A906" s="75"/>
      <c r="B906" s="75"/>
      <c r="C906" s="101"/>
      <c r="D906" s="101"/>
      <c r="E906" s="101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</row>
    <row r="907" spans="1:28" ht="12.5">
      <c r="A907" s="75"/>
      <c r="B907" s="75"/>
      <c r="C907" s="101"/>
      <c r="D907" s="101"/>
      <c r="E907" s="101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</row>
    <row r="908" spans="1:28" ht="12.5">
      <c r="A908" s="75"/>
      <c r="B908" s="75"/>
      <c r="C908" s="101"/>
      <c r="D908" s="101"/>
      <c r="E908" s="101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</row>
    <row r="909" spans="1:28" ht="12.5">
      <c r="A909" s="75"/>
      <c r="B909" s="75"/>
      <c r="C909" s="101"/>
      <c r="D909" s="101"/>
      <c r="E909" s="101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</row>
    <row r="910" spans="1:28" ht="12.5">
      <c r="A910" s="75"/>
      <c r="B910" s="75"/>
      <c r="C910" s="101"/>
      <c r="D910" s="101"/>
      <c r="E910" s="101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</row>
    <row r="911" spans="1:28" ht="12.5">
      <c r="A911" s="75"/>
      <c r="B911" s="75"/>
      <c r="C911" s="101"/>
      <c r="D911" s="101"/>
      <c r="E911" s="101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</row>
    <row r="912" spans="1:28" ht="12.5">
      <c r="A912" s="75"/>
      <c r="B912" s="75"/>
      <c r="C912" s="101"/>
      <c r="D912" s="101"/>
      <c r="E912" s="101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</row>
    <row r="913" spans="1:28" ht="12.5">
      <c r="A913" s="75"/>
      <c r="B913" s="75"/>
      <c r="C913" s="101"/>
      <c r="D913" s="101"/>
      <c r="E913" s="101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</row>
    <row r="914" spans="1:28" ht="12.5">
      <c r="A914" s="75"/>
      <c r="B914" s="75"/>
      <c r="C914" s="101"/>
      <c r="D914" s="101"/>
      <c r="E914" s="101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</row>
    <row r="915" spans="1:28" ht="12.5">
      <c r="A915" s="75"/>
      <c r="B915" s="75"/>
      <c r="C915" s="101"/>
      <c r="D915" s="101"/>
      <c r="E915" s="101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</row>
    <row r="916" spans="1:28" ht="12.5">
      <c r="A916" s="75"/>
      <c r="B916" s="75"/>
      <c r="C916" s="101"/>
      <c r="D916" s="101"/>
      <c r="E916" s="101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</row>
    <row r="917" spans="1:28" ht="12.5">
      <c r="A917" s="75"/>
      <c r="B917" s="75"/>
      <c r="C917" s="101"/>
      <c r="D917" s="101"/>
      <c r="E917" s="101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</row>
    <row r="918" spans="1:28" ht="12.5">
      <c r="A918" s="75"/>
      <c r="B918" s="75"/>
      <c r="C918" s="101"/>
      <c r="D918" s="101"/>
      <c r="E918" s="101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</row>
    <row r="919" spans="1:28" ht="12.5">
      <c r="A919" s="75"/>
      <c r="B919" s="75"/>
      <c r="C919" s="101"/>
      <c r="D919" s="101"/>
      <c r="E919" s="101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</row>
    <row r="920" spans="1:28" ht="12.5">
      <c r="A920" s="75"/>
      <c r="B920" s="75"/>
      <c r="C920" s="101"/>
      <c r="D920" s="101"/>
      <c r="E920" s="101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</row>
    <row r="921" spans="1:28" ht="12.5">
      <c r="A921" s="75"/>
      <c r="B921" s="75"/>
      <c r="C921" s="101"/>
      <c r="D921" s="101"/>
      <c r="E921" s="101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</row>
    <row r="922" spans="1:28" ht="12.5">
      <c r="A922" s="75"/>
      <c r="B922" s="75"/>
      <c r="C922" s="101"/>
      <c r="D922" s="101"/>
      <c r="E922" s="101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</row>
    <row r="923" spans="1:28" ht="12.5">
      <c r="A923" s="75"/>
      <c r="B923" s="75"/>
      <c r="C923" s="101"/>
      <c r="D923" s="101"/>
      <c r="E923" s="101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</row>
    <row r="924" spans="1:28" ht="12.5">
      <c r="A924" s="75"/>
      <c r="B924" s="75"/>
      <c r="C924" s="101"/>
      <c r="D924" s="101"/>
      <c r="E924" s="101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</row>
    <row r="925" spans="1:28" ht="12.5">
      <c r="A925" s="75"/>
      <c r="B925" s="75"/>
      <c r="C925" s="101"/>
      <c r="D925" s="101"/>
      <c r="E925" s="101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</row>
    <row r="926" spans="1:28" ht="12.5">
      <c r="A926" s="75"/>
      <c r="B926" s="75"/>
      <c r="C926" s="101"/>
      <c r="D926" s="101"/>
      <c r="E926" s="101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</row>
    <row r="927" spans="1:28" ht="12.5">
      <c r="A927" s="75"/>
      <c r="B927" s="75"/>
      <c r="C927" s="101"/>
      <c r="D927" s="101"/>
      <c r="E927" s="101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</row>
    <row r="928" spans="1:28" ht="12.5">
      <c r="A928" s="75"/>
      <c r="B928" s="75"/>
      <c r="C928" s="101"/>
      <c r="D928" s="101"/>
      <c r="E928" s="101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</row>
    <row r="929" spans="1:28" ht="12.5">
      <c r="A929" s="75"/>
      <c r="B929" s="75"/>
      <c r="C929" s="101"/>
      <c r="D929" s="101"/>
      <c r="E929" s="101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</row>
    <row r="930" spans="1:28" ht="12.5">
      <c r="A930" s="75"/>
      <c r="B930" s="75"/>
      <c r="C930" s="101"/>
      <c r="D930" s="101"/>
      <c r="E930" s="101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</row>
    <row r="931" spans="1:28" ht="12.5">
      <c r="A931" s="75"/>
      <c r="B931" s="75"/>
      <c r="C931" s="101"/>
      <c r="D931" s="101"/>
      <c r="E931" s="101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</row>
    <row r="932" spans="1:28" ht="12.5">
      <c r="A932" s="75"/>
      <c r="B932" s="75"/>
      <c r="C932" s="101"/>
      <c r="D932" s="101"/>
      <c r="E932" s="101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</row>
    <row r="933" spans="1:28" ht="12.5">
      <c r="A933" s="75"/>
      <c r="B933" s="75"/>
      <c r="C933" s="101"/>
      <c r="D933" s="101"/>
      <c r="E933" s="101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</row>
    <row r="934" spans="1:28" ht="12.5">
      <c r="A934" s="75"/>
      <c r="B934" s="75"/>
      <c r="C934" s="101"/>
      <c r="D934" s="101"/>
      <c r="E934" s="101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</row>
    <row r="935" spans="1:28" ht="12.5">
      <c r="A935" s="75"/>
      <c r="B935" s="75"/>
      <c r="C935" s="101"/>
      <c r="D935" s="101"/>
      <c r="E935" s="101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</row>
    <row r="936" spans="1:28" ht="12.5">
      <c r="A936" s="75"/>
      <c r="B936" s="75"/>
      <c r="C936" s="101"/>
      <c r="D936" s="101"/>
      <c r="E936" s="101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</row>
    <row r="937" spans="1:28" ht="12.5">
      <c r="A937" s="75"/>
      <c r="B937" s="75"/>
      <c r="C937" s="101"/>
      <c r="D937" s="101"/>
      <c r="E937" s="101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</row>
    <row r="938" spans="1:28" ht="12.5">
      <c r="A938" s="75"/>
      <c r="B938" s="75"/>
      <c r="C938" s="101"/>
      <c r="D938" s="101"/>
      <c r="E938" s="101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</row>
    <row r="939" spans="1:28" ht="12.5">
      <c r="A939" s="75"/>
      <c r="B939" s="75"/>
      <c r="C939" s="101"/>
      <c r="D939" s="101"/>
      <c r="E939" s="101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</row>
    <row r="940" spans="1:28" ht="12.5">
      <c r="A940" s="75"/>
      <c r="B940" s="75"/>
      <c r="C940" s="101"/>
      <c r="D940" s="101"/>
      <c r="E940" s="101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</row>
    <row r="941" spans="1:28" ht="12.5">
      <c r="A941" s="75"/>
      <c r="B941" s="75"/>
      <c r="C941" s="101"/>
      <c r="D941" s="101"/>
      <c r="E941" s="101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</row>
    <row r="942" spans="1:28" ht="12.5">
      <c r="A942" s="75"/>
      <c r="B942" s="75"/>
      <c r="C942" s="101"/>
      <c r="D942" s="101"/>
      <c r="E942" s="101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</row>
    <row r="943" spans="1:28" ht="12.5">
      <c r="A943" s="75"/>
      <c r="B943" s="75"/>
      <c r="C943" s="101"/>
      <c r="D943" s="101"/>
      <c r="E943" s="101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</row>
    <row r="944" spans="1:28" ht="12.5">
      <c r="A944" s="75"/>
      <c r="B944" s="75"/>
      <c r="C944" s="101"/>
      <c r="D944" s="101"/>
      <c r="E944" s="101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</row>
    <row r="945" spans="1:28" ht="12.5">
      <c r="A945" s="75"/>
      <c r="B945" s="75"/>
      <c r="C945" s="101"/>
      <c r="D945" s="101"/>
      <c r="E945" s="101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</row>
    <row r="946" spans="1:28" ht="12.5">
      <c r="A946" s="75"/>
      <c r="B946" s="75"/>
      <c r="C946" s="101"/>
      <c r="D946" s="101"/>
      <c r="E946" s="101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</row>
    <row r="947" spans="1:28" ht="12.5">
      <c r="A947" s="75"/>
      <c r="B947" s="75"/>
      <c r="C947" s="101"/>
      <c r="D947" s="101"/>
      <c r="E947" s="101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</row>
    <row r="948" spans="1:28" ht="12.5">
      <c r="A948" s="75"/>
      <c r="B948" s="75"/>
      <c r="C948" s="101"/>
      <c r="D948" s="101"/>
      <c r="E948" s="101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</row>
    <row r="949" spans="1:28" ht="12.5">
      <c r="A949" s="75"/>
      <c r="B949" s="75"/>
      <c r="C949" s="101"/>
      <c r="D949" s="101"/>
      <c r="E949" s="101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</row>
    <row r="950" spans="1:28" ht="12.5">
      <c r="A950" s="75"/>
      <c r="B950" s="75"/>
      <c r="C950" s="101"/>
      <c r="D950" s="101"/>
      <c r="E950" s="101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</row>
    <row r="951" spans="1:28" ht="12.5">
      <c r="A951" s="75"/>
      <c r="B951" s="75"/>
      <c r="C951" s="101"/>
      <c r="D951" s="101"/>
      <c r="E951" s="101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</row>
    <row r="952" spans="1:28" ht="12.5">
      <c r="A952" s="75"/>
      <c r="B952" s="75"/>
      <c r="C952" s="101"/>
      <c r="D952" s="101"/>
      <c r="E952" s="101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</row>
    <row r="953" spans="1:28" ht="12.5">
      <c r="A953" s="75"/>
      <c r="B953" s="75"/>
      <c r="C953" s="101"/>
      <c r="D953" s="101"/>
      <c r="E953" s="101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</row>
    <row r="954" spans="1:28" ht="12.5">
      <c r="A954" s="75"/>
      <c r="B954" s="75"/>
      <c r="C954" s="101"/>
      <c r="D954" s="101"/>
      <c r="E954" s="101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</row>
    <row r="955" spans="1:28" ht="12.5">
      <c r="A955" s="75"/>
      <c r="B955" s="75"/>
      <c r="C955" s="101"/>
      <c r="D955" s="101"/>
      <c r="E955" s="101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</row>
    <row r="956" spans="1:28" ht="12.5">
      <c r="A956" s="75"/>
      <c r="B956" s="75"/>
      <c r="C956" s="101"/>
      <c r="D956" s="101"/>
      <c r="E956" s="101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</row>
    <row r="957" spans="1:28" ht="12.5">
      <c r="A957" s="75"/>
      <c r="B957" s="75"/>
      <c r="C957" s="101"/>
      <c r="D957" s="101"/>
      <c r="E957" s="101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</row>
    <row r="958" spans="1:28" ht="12.5">
      <c r="A958" s="75"/>
      <c r="B958" s="75"/>
      <c r="C958" s="101"/>
      <c r="D958" s="101"/>
      <c r="E958" s="101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</row>
    <row r="959" spans="1:28" ht="12.5">
      <c r="A959" s="75"/>
      <c r="B959" s="75"/>
      <c r="C959" s="101"/>
      <c r="D959" s="101"/>
      <c r="E959" s="101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</row>
    <row r="960" spans="1:28" ht="12.5">
      <c r="A960" s="75"/>
      <c r="B960" s="75"/>
      <c r="C960" s="101"/>
      <c r="D960" s="101"/>
      <c r="E960" s="101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</row>
    <row r="961" spans="1:28" ht="12.5">
      <c r="A961" s="75"/>
      <c r="B961" s="75"/>
      <c r="C961" s="101"/>
      <c r="D961" s="101"/>
      <c r="E961" s="101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</row>
    <row r="962" spans="1:28" ht="12.5">
      <c r="A962" s="75"/>
      <c r="B962" s="75"/>
      <c r="C962" s="101"/>
      <c r="D962" s="101"/>
      <c r="E962" s="101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</row>
    <row r="963" spans="1:28" ht="12.5">
      <c r="A963" s="75"/>
      <c r="B963" s="75"/>
      <c r="C963" s="101"/>
      <c r="D963" s="101"/>
      <c r="E963" s="101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</row>
    <row r="964" spans="1:28" ht="12.5">
      <c r="A964" s="75"/>
      <c r="B964" s="75"/>
      <c r="C964" s="101"/>
      <c r="D964" s="101"/>
      <c r="E964" s="101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</row>
    <row r="965" spans="1:28" ht="12.5">
      <c r="A965" s="75"/>
      <c r="B965" s="75"/>
      <c r="C965" s="101"/>
      <c r="D965" s="101"/>
      <c r="E965" s="101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</row>
    <row r="966" spans="1:28" ht="12.5">
      <c r="A966" s="75"/>
      <c r="B966" s="75"/>
      <c r="C966" s="101"/>
      <c r="D966" s="101"/>
      <c r="E966" s="101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</row>
    <row r="967" spans="1:28" ht="12.5">
      <c r="A967" s="75"/>
      <c r="B967" s="75"/>
      <c r="C967" s="101"/>
      <c r="D967" s="101"/>
      <c r="E967" s="101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</row>
    <row r="968" spans="1:28" ht="12.5">
      <c r="A968" s="75"/>
      <c r="B968" s="75"/>
      <c r="C968" s="101"/>
      <c r="D968" s="101"/>
      <c r="E968" s="101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</row>
    <row r="969" spans="1:28" ht="12.5">
      <c r="A969" s="75"/>
      <c r="B969" s="75"/>
      <c r="C969" s="101"/>
      <c r="D969" s="101"/>
      <c r="E969" s="101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</row>
    <row r="970" spans="1:28" ht="12.5">
      <c r="A970" s="75"/>
      <c r="B970" s="75"/>
      <c r="C970" s="101"/>
      <c r="D970" s="101"/>
      <c r="E970" s="101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</row>
    <row r="971" spans="1:28" ht="12.5">
      <c r="A971" s="75"/>
      <c r="B971" s="75"/>
      <c r="C971" s="101"/>
      <c r="D971" s="101"/>
      <c r="E971" s="101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</row>
    <row r="972" spans="1:28" ht="12.5">
      <c r="A972" s="75"/>
      <c r="B972" s="75"/>
      <c r="C972" s="101"/>
      <c r="D972" s="101"/>
      <c r="E972" s="101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</row>
    <row r="973" spans="1:28" ht="12.5">
      <c r="A973" s="75"/>
      <c r="B973" s="75"/>
      <c r="C973" s="101"/>
      <c r="D973" s="101"/>
      <c r="E973" s="101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</row>
    <row r="974" spans="1:28" ht="12.5">
      <c r="A974" s="75"/>
      <c r="B974" s="75"/>
      <c r="C974" s="101"/>
      <c r="D974" s="101"/>
      <c r="E974" s="101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</row>
    <row r="975" spans="1:28" ht="12.5">
      <c r="A975" s="75"/>
      <c r="B975" s="75"/>
      <c r="C975" s="101"/>
      <c r="D975" s="101"/>
      <c r="E975" s="101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</row>
    <row r="976" spans="1:28" ht="12.5">
      <c r="A976" s="75"/>
      <c r="B976" s="75"/>
      <c r="C976" s="101"/>
      <c r="D976" s="101"/>
      <c r="E976" s="101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</row>
    <row r="977" spans="1:28" ht="12.5">
      <c r="A977" s="75"/>
      <c r="B977" s="75"/>
      <c r="C977" s="101"/>
      <c r="D977" s="101"/>
      <c r="E977" s="101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</row>
    <row r="978" spans="1:28" ht="12.5">
      <c r="A978" s="75"/>
      <c r="B978" s="75"/>
      <c r="C978" s="101"/>
      <c r="D978" s="101"/>
      <c r="E978" s="101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</row>
    <row r="979" spans="1:28" ht="12.5">
      <c r="A979" s="75"/>
      <c r="B979" s="75"/>
      <c r="C979" s="101"/>
      <c r="D979" s="101"/>
      <c r="E979" s="101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</row>
    <row r="980" spans="1:28" ht="12.5">
      <c r="A980" s="75"/>
      <c r="B980" s="75"/>
      <c r="C980" s="101"/>
      <c r="D980" s="101"/>
      <c r="E980" s="101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</row>
    <row r="981" spans="1:28" ht="12.5">
      <c r="A981" s="75"/>
      <c r="B981" s="75"/>
      <c r="C981" s="101"/>
      <c r="D981" s="101"/>
      <c r="E981" s="101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</row>
    <row r="982" spans="1:28" ht="12.5">
      <c r="A982" s="75"/>
      <c r="B982" s="75"/>
      <c r="C982" s="101"/>
      <c r="D982" s="101"/>
      <c r="E982" s="101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</row>
    <row r="983" spans="1:28" ht="12.5">
      <c r="A983" s="75"/>
      <c r="B983" s="75"/>
      <c r="C983" s="101"/>
      <c r="D983" s="101"/>
      <c r="E983" s="101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</row>
    <row r="984" spans="1:28" ht="12.5">
      <c r="A984" s="75"/>
      <c r="B984" s="75"/>
      <c r="C984" s="101"/>
      <c r="D984" s="101"/>
      <c r="E984" s="101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</row>
    <row r="985" spans="1:28" ht="12.5">
      <c r="A985" s="75"/>
      <c r="B985" s="75"/>
      <c r="C985" s="101"/>
      <c r="D985" s="101"/>
      <c r="E985" s="101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</row>
    <row r="986" spans="1:28" ht="12.5">
      <c r="A986" s="75"/>
      <c r="B986" s="75"/>
      <c r="C986" s="101"/>
      <c r="D986" s="101"/>
      <c r="E986" s="101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</row>
    <row r="987" spans="1:28" ht="12.5">
      <c r="A987" s="75"/>
      <c r="B987" s="75"/>
      <c r="C987" s="101"/>
      <c r="D987" s="101"/>
      <c r="E987" s="101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</row>
    <row r="988" spans="1:28" ht="12.5">
      <c r="A988" s="75"/>
      <c r="B988" s="75"/>
      <c r="C988" s="101"/>
      <c r="D988" s="101"/>
      <c r="E988" s="101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</row>
    <row r="989" spans="1:28" ht="12.5">
      <c r="A989" s="75"/>
      <c r="B989" s="75"/>
      <c r="C989" s="101"/>
      <c r="D989" s="101"/>
      <c r="E989" s="101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</row>
    <row r="990" spans="1:28" ht="12.5">
      <c r="A990" s="75"/>
      <c r="B990" s="75"/>
      <c r="C990" s="101"/>
      <c r="D990" s="101"/>
      <c r="E990" s="101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</row>
    <row r="991" spans="1:28" ht="12.5">
      <c r="A991" s="75"/>
      <c r="B991" s="75"/>
      <c r="C991" s="101"/>
      <c r="D991" s="101"/>
      <c r="E991" s="101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</row>
    <row r="992" spans="1:28" ht="12.5">
      <c r="A992" s="75"/>
      <c r="B992" s="75"/>
      <c r="C992" s="101"/>
      <c r="D992" s="101"/>
      <c r="E992" s="101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</row>
    <row r="993" spans="1:28" ht="12.5">
      <c r="A993" s="75"/>
      <c r="B993" s="75"/>
      <c r="C993" s="101"/>
      <c r="D993" s="101"/>
      <c r="E993" s="101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</row>
    <row r="994" spans="1:28" ht="12.5">
      <c r="A994" s="75"/>
      <c r="B994" s="75"/>
      <c r="C994" s="101"/>
      <c r="D994" s="101"/>
      <c r="E994" s="101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</row>
    <row r="995" spans="1:28" ht="12.5">
      <c r="A995" s="75"/>
      <c r="B995" s="75"/>
      <c r="C995" s="101"/>
      <c r="D995" s="101"/>
      <c r="E995" s="101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</row>
    <row r="996" spans="1:28" ht="12.5">
      <c r="A996" s="75"/>
      <c r="B996" s="75"/>
      <c r="C996" s="101"/>
      <c r="D996" s="101"/>
      <c r="E996" s="101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</row>
    <row r="997" spans="1:28" ht="12.5">
      <c r="A997" s="75"/>
      <c r="B997" s="75"/>
      <c r="C997" s="101"/>
      <c r="D997" s="101"/>
      <c r="E997" s="101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</row>
    <row r="998" spans="1:28" ht="12.5">
      <c r="A998" s="75"/>
      <c r="B998" s="75"/>
      <c r="C998" s="101"/>
      <c r="D998" s="101"/>
      <c r="E998" s="101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</row>
    <row r="999" spans="1:28" ht="12.5">
      <c r="A999" s="75"/>
      <c r="B999" s="75"/>
      <c r="C999" s="101"/>
      <c r="D999" s="101"/>
      <c r="E999" s="101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</row>
    <row r="1000" spans="1:28" ht="12.5">
      <c r="A1000" s="75"/>
      <c r="B1000" s="75"/>
      <c r="C1000" s="101"/>
      <c r="D1000" s="101"/>
      <c r="E1000" s="101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  <c r="AB1000" s="75"/>
    </row>
    <row r="1001" spans="1:28" ht="12.5">
      <c r="A1001" s="75"/>
      <c r="B1001" s="75"/>
      <c r="C1001" s="101"/>
      <c r="D1001" s="101"/>
      <c r="E1001" s="101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  <c r="Q1001" s="75"/>
      <c r="R1001" s="75"/>
      <c r="S1001" s="75"/>
      <c r="T1001" s="75"/>
      <c r="U1001" s="75"/>
      <c r="V1001" s="75"/>
      <c r="W1001" s="75"/>
      <c r="X1001" s="75"/>
      <c r="Y1001" s="75"/>
      <c r="Z1001" s="75"/>
      <c r="AA1001" s="75"/>
      <c r="AB1001" s="75"/>
    </row>
    <row r="1002" spans="1:28" ht="12.5">
      <c r="A1002" s="75"/>
      <c r="B1002" s="75"/>
      <c r="C1002" s="101"/>
      <c r="D1002" s="101"/>
      <c r="E1002" s="101"/>
      <c r="F1002" s="75"/>
      <c r="G1002" s="75"/>
      <c r="H1002" s="75"/>
      <c r="I1002" s="75"/>
      <c r="J1002" s="75"/>
      <c r="K1002" s="75"/>
      <c r="L1002" s="75"/>
      <c r="M1002" s="75"/>
      <c r="N1002" s="75"/>
      <c r="O1002" s="75"/>
      <c r="P1002" s="75"/>
      <c r="Q1002" s="75"/>
      <c r="R1002" s="75"/>
      <c r="S1002" s="75"/>
      <c r="T1002" s="75"/>
      <c r="U1002" s="75"/>
      <c r="V1002" s="75"/>
      <c r="W1002" s="75"/>
      <c r="X1002" s="75"/>
      <c r="Y1002" s="75"/>
      <c r="Z1002" s="75"/>
      <c r="AA1002" s="75"/>
      <c r="AB1002" s="75"/>
    </row>
    <row r="1003" spans="1:28" ht="12.5">
      <c r="A1003" s="75"/>
      <c r="B1003" s="75"/>
      <c r="C1003" s="101"/>
      <c r="D1003" s="101"/>
      <c r="E1003" s="101"/>
      <c r="F1003" s="75"/>
      <c r="G1003" s="75"/>
      <c r="H1003" s="75"/>
      <c r="I1003" s="75"/>
      <c r="J1003" s="75"/>
      <c r="K1003" s="75"/>
      <c r="L1003" s="75"/>
      <c r="M1003" s="75"/>
      <c r="N1003" s="75"/>
      <c r="O1003" s="75"/>
      <c r="P1003" s="75"/>
      <c r="Q1003" s="75"/>
      <c r="R1003" s="75"/>
      <c r="S1003" s="75"/>
      <c r="T1003" s="75"/>
      <c r="U1003" s="75"/>
      <c r="V1003" s="75"/>
      <c r="W1003" s="75"/>
      <c r="X1003" s="75"/>
      <c r="Y1003" s="75"/>
      <c r="Z1003" s="75"/>
      <c r="AA1003" s="75"/>
      <c r="AB1003" s="75"/>
    </row>
    <row r="1004" spans="1:28" ht="12.5">
      <c r="A1004" s="75"/>
      <c r="B1004" s="75"/>
      <c r="C1004" s="101"/>
      <c r="D1004" s="101"/>
      <c r="E1004" s="101"/>
      <c r="F1004" s="75"/>
      <c r="G1004" s="75"/>
      <c r="H1004" s="75"/>
      <c r="I1004" s="75"/>
      <c r="J1004" s="75"/>
      <c r="K1004" s="75"/>
      <c r="L1004" s="75"/>
      <c r="M1004" s="75"/>
      <c r="N1004" s="75"/>
      <c r="O1004" s="75"/>
      <c r="P1004" s="75"/>
      <c r="Q1004" s="75"/>
      <c r="R1004" s="75"/>
      <c r="S1004" s="75"/>
      <c r="T1004" s="75"/>
      <c r="U1004" s="75"/>
      <c r="V1004" s="75"/>
      <c r="W1004" s="75"/>
      <c r="X1004" s="75"/>
      <c r="Y1004" s="75"/>
      <c r="Z1004" s="75"/>
      <c r="AA1004" s="75"/>
      <c r="AB1004" s="75"/>
    </row>
    <row r="1005" spans="1:28" ht="12.5">
      <c r="A1005" s="75"/>
      <c r="B1005" s="75"/>
      <c r="C1005" s="101"/>
      <c r="D1005" s="101"/>
      <c r="E1005" s="101"/>
      <c r="F1005" s="75"/>
      <c r="G1005" s="75"/>
      <c r="H1005" s="75"/>
      <c r="I1005" s="75"/>
      <c r="J1005" s="75"/>
      <c r="K1005" s="75"/>
      <c r="L1005" s="75"/>
      <c r="M1005" s="75"/>
      <c r="N1005" s="75"/>
      <c r="O1005" s="75"/>
      <c r="P1005" s="75"/>
      <c r="Q1005" s="75"/>
      <c r="R1005" s="75"/>
      <c r="S1005" s="75"/>
      <c r="T1005" s="75"/>
      <c r="U1005" s="75"/>
      <c r="V1005" s="75"/>
      <c r="W1005" s="75"/>
      <c r="X1005" s="75"/>
      <c r="Y1005" s="75"/>
      <c r="Z1005" s="75"/>
      <c r="AA1005" s="75"/>
      <c r="AB1005" s="75"/>
    </row>
    <row r="1006" spans="1:28" ht="12.5">
      <c r="A1006" s="75"/>
      <c r="B1006" s="75"/>
      <c r="C1006" s="101"/>
      <c r="D1006" s="101"/>
      <c r="E1006" s="101"/>
      <c r="F1006" s="75"/>
      <c r="G1006" s="75"/>
      <c r="H1006" s="75"/>
      <c r="I1006" s="75"/>
      <c r="J1006" s="75"/>
      <c r="K1006" s="75"/>
      <c r="L1006" s="75"/>
      <c r="M1006" s="75"/>
      <c r="N1006" s="75"/>
      <c r="O1006" s="75"/>
      <c r="P1006" s="75"/>
      <c r="Q1006" s="75"/>
      <c r="R1006" s="75"/>
      <c r="S1006" s="75"/>
      <c r="T1006" s="75"/>
      <c r="U1006" s="75"/>
      <c r="V1006" s="75"/>
      <c r="W1006" s="75"/>
      <c r="X1006" s="75"/>
      <c r="Y1006" s="75"/>
      <c r="Z1006" s="75"/>
      <c r="AA1006" s="75"/>
      <c r="AB1006" s="75"/>
    </row>
    <row r="1007" spans="1:28" ht="12.5">
      <c r="A1007" s="75"/>
      <c r="B1007" s="75"/>
      <c r="C1007" s="101"/>
      <c r="D1007" s="101"/>
      <c r="E1007" s="101"/>
      <c r="F1007" s="75"/>
      <c r="G1007" s="75"/>
      <c r="H1007" s="75"/>
      <c r="I1007" s="75"/>
      <c r="J1007" s="75"/>
      <c r="K1007" s="75"/>
      <c r="L1007" s="75"/>
      <c r="M1007" s="75"/>
      <c r="N1007" s="75"/>
      <c r="O1007" s="75"/>
      <c r="P1007" s="75"/>
      <c r="Q1007" s="75"/>
      <c r="R1007" s="75"/>
      <c r="S1007" s="75"/>
      <c r="T1007" s="75"/>
      <c r="U1007" s="75"/>
      <c r="V1007" s="75"/>
      <c r="W1007" s="75"/>
      <c r="X1007" s="75"/>
      <c r="Y1007" s="75"/>
      <c r="Z1007" s="75"/>
      <c r="AA1007" s="75"/>
      <c r="AB1007" s="75"/>
    </row>
    <row r="1008" spans="1:28" ht="12.5">
      <c r="A1008" s="75"/>
      <c r="B1008" s="75"/>
      <c r="C1008" s="101"/>
      <c r="D1008" s="101"/>
      <c r="E1008" s="101"/>
      <c r="F1008" s="75"/>
      <c r="G1008" s="75"/>
      <c r="H1008" s="75"/>
      <c r="I1008" s="75"/>
      <c r="J1008" s="75"/>
      <c r="K1008" s="75"/>
      <c r="L1008" s="75"/>
      <c r="M1008" s="75"/>
      <c r="N1008" s="75"/>
      <c r="O1008" s="75"/>
      <c r="P1008" s="75"/>
      <c r="Q1008" s="75"/>
      <c r="R1008" s="75"/>
      <c r="S1008" s="75"/>
      <c r="T1008" s="75"/>
      <c r="U1008" s="75"/>
      <c r="V1008" s="75"/>
      <c r="W1008" s="75"/>
      <c r="X1008" s="75"/>
      <c r="Y1008" s="75"/>
      <c r="Z1008" s="75"/>
      <c r="AA1008" s="75"/>
      <c r="AB1008" s="75"/>
    </row>
    <row r="1009" spans="1:28" ht="12.5">
      <c r="A1009" s="75"/>
      <c r="B1009" s="75"/>
      <c r="C1009" s="101"/>
      <c r="D1009" s="101"/>
      <c r="E1009" s="101"/>
      <c r="F1009" s="75"/>
      <c r="G1009" s="75"/>
      <c r="H1009" s="75"/>
      <c r="I1009" s="75"/>
      <c r="J1009" s="75"/>
      <c r="K1009" s="75"/>
      <c r="L1009" s="75"/>
      <c r="M1009" s="75"/>
      <c r="N1009" s="75"/>
      <c r="O1009" s="75"/>
      <c r="P1009" s="75"/>
      <c r="Q1009" s="75"/>
      <c r="R1009" s="75"/>
      <c r="S1009" s="75"/>
      <c r="T1009" s="75"/>
      <c r="U1009" s="75"/>
      <c r="V1009" s="75"/>
      <c r="W1009" s="75"/>
      <c r="X1009" s="75"/>
      <c r="Y1009" s="75"/>
      <c r="Z1009" s="75"/>
      <c r="AA1009" s="75"/>
      <c r="AB1009" s="75"/>
    </row>
    <row r="1010" spans="1:28" ht="12.5">
      <c r="A1010" s="75"/>
      <c r="B1010" s="75"/>
      <c r="C1010" s="101"/>
      <c r="D1010" s="101"/>
      <c r="E1010" s="101"/>
      <c r="F1010" s="75"/>
      <c r="G1010" s="75"/>
      <c r="H1010" s="75"/>
      <c r="I1010" s="75"/>
      <c r="J1010" s="75"/>
      <c r="K1010" s="75"/>
      <c r="L1010" s="75"/>
      <c r="M1010" s="75"/>
      <c r="N1010" s="75"/>
      <c r="O1010" s="75"/>
      <c r="P1010" s="75"/>
      <c r="Q1010" s="75"/>
      <c r="R1010" s="75"/>
      <c r="S1010" s="75"/>
      <c r="T1010" s="75"/>
      <c r="U1010" s="75"/>
      <c r="V1010" s="75"/>
      <c r="W1010" s="75"/>
      <c r="X1010" s="75"/>
      <c r="Y1010" s="75"/>
      <c r="Z1010" s="75"/>
      <c r="AA1010" s="75"/>
      <c r="AB1010" s="75"/>
    </row>
    <row r="1011" spans="1:28" ht="12.5">
      <c r="A1011" s="75"/>
      <c r="B1011" s="75"/>
      <c r="C1011" s="101"/>
      <c r="D1011" s="101"/>
      <c r="E1011" s="101"/>
      <c r="F1011" s="75"/>
      <c r="G1011" s="75"/>
      <c r="H1011" s="75"/>
      <c r="I1011" s="75"/>
      <c r="J1011" s="75"/>
      <c r="K1011" s="75"/>
      <c r="L1011" s="75"/>
      <c r="M1011" s="75"/>
      <c r="N1011" s="75"/>
      <c r="O1011" s="75"/>
      <c r="P1011" s="75"/>
      <c r="Q1011" s="75"/>
      <c r="R1011" s="75"/>
      <c r="S1011" s="75"/>
      <c r="T1011" s="75"/>
      <c r="U1011" s="75"/>
      <c r="V1011" s="75"/>
      <c r="W1011" s="75"/>
      <c r="X1011" s="75"/>
      <c r="Y1011" s="75"/>
      <c r="Z1011" s="75"/>
      <c r="AA1011" s="75"/>
      <c r="AB1011" s="75"/>
    </row>
    <row r="1012" spans="1:28" ht="12.5">
      <c r="A1012" s="75"/>
      <c r="B1012" s="75"/>
      <c r="C1012" s="101"/>
      <c r="D1012" s="101"/>
      <c r="E1012" s="101"/>
      <c r="F1012" s="75"/>
      <c r="G1012" s="75"/>
      <c r="H1012" s="75"/>
      <c r="I1012" s="75"/>
      <c r="J1012" s="75"/>
      <c r="K1012" s="75"/>
      <c r="L1012" s="75"/>
      <c r="M1012" s="75"/>
      <c r="N1012" s="75"/>
      <c r="O1012" s="75"/>
      <c r="P1012" s="75"/>
      <c r="Q1012" s="75"/>
      <c r="R1012" s="75"/>
      <c r="S1012" s="75"/>
      <c r="T1012" s="75"/>
      <c r="U1012" s="75"/>
      <c r="V1012" s="75"/>
      <c r="W1012" s="75"/>
      <c r="X1012" s="75"/>
      <c r="Y1012" s="75"/>
      <c r="Z1012" s="75"/>
      <c r="AA1012" s="75"/>
      <c r="AB1012" s="75"/>
    </row>
    <row r="1013" spans="1:28" ht="12.5">
      <c r="A1013" s="75"/>
      <c r="B1013" s="75"/>
      <c r="C1013" s="101"/>
      <c r="D1013" s="101"/>
      <c r="E1013" s="101"/>
      <c r="F1013" s="75"/>
      <c r="G1013" s="75"/>
      <c r="H1013" s="75"/>
      <c r="I1013" s="75"/>
      <c r="J1013" s="75"/>
      <c r="K1013" s="75"/>
      <c r="L1013" s="75"/>
      <c r="M1013" s="75"/>
      <c r="N1013" s="75"/>
      <c r="O1013" s="75"/>
      <c r="P1013" s="75"/>
      <c r="Q1013" s="75"/>
      <c r="R1013" s="75"/>
      <c r="S1013" s="75"/>
      <c r="T1013" s="75"/>
      <c r="U1013" s="75"/>
      <c r="V1013" s="75"/>
      <c r="W1013" s="75"/>
      <c r="X1013" s="75"/>
      <c r="Y1013" s="75"/>
      <c r="Z1013" s="75"/>
      <c r="AA1013" s="75"/>
      <c r="AB1013" s="75"/>
    </row>
    <row r="1014" spans="1:28" ht="12.5">
      <c r="A1014" s="75"/>
      <c r="B1014" s="75"/>
      <c r="C1014" s="101"/>
      <c r="D1014" s="101"/>
      <c r="E1014" s="101"/>
      <c r="F1014" s="75"/>
      <c r="G1014" s="75"/>
      <c r="H1014" s="75"/>
      <c r="I1014" s="75"/>
      <c r="J1014" s="75"/>
      <c r="K1014" s="75"/>
      <c r="L1014" s="75"/>
      <c r="M1014" s="75"/>
      <c r="N1014" s="75"/>
      <c r="O1014" s="75"/>
      <c r="P1014" s="75"/>
      <c r="Q1014" s="75"/>
      <c r="R1014" s="75"/>
      <c r="S1014" s="75"/>
      <c r="T1014" s="75"/>
      <c r="U1014" s="75"/>
      <c r="V1014" s="75"/>
      <c r="W1014" s="75"/>
      <c r="X1014" s="75"/>
      <c r="Y1014" s="75"/>
      <c r="Z1014" s="75"/>
      <c r="AA1014" s="75"/>
      <c r="AB1014" s="75"/>
    </row>
    <row r="1015" spans="1:28" ht="12.5">
      <c r="A1015" s="75"/>
      <c r="B1015" s="75"/>
      <c r="C1015" s="101"/>
      <c r="D1015" s="101"/>
      <c r="E1015" s="101"/>
      <c r="F1015" s="75"/>
      <c r="G1015" s="75"/>
      <c r="H1015" s="75"/>
      <c r="I1015" s="75"/>
      <c r="J1015" s="75"/>
      <c r="K1015" s="75"/>
      <c r="L1015" s="75"/>
      <c r="M1015" s="75"/>
      <c r="N1015" s="75"/>
      <c r="O1015" s="75"/>
      <c r="P1015" s="75"/>
      <c r="Q1015" s="75"/>
      <c r="R1015" s="75"/>
      <c r="S1015" s="75"/>
      <c r="T1015" s="75"/>
      <c r="U1015" s="75"/>
      <c r="V1015" s="75"/>
      <c r="W1015" s="75"/>
      <c r="X1015" s="75"/>
      <c r="Y1015" s="75"/>
      <c r="Z1015" s="75"/>
      <c r="AA1015" s="75"/>
      <c r="AB1015" s="75"/>
    </row>
    <row r="1016" spans="1:28" ht="12.5">
      <c r="A1016" s="75"/>
      <c r="B1016" s="75"/>
      <c r="C1016" s="101"/>
      <c r="D1016" s="101"/>
      <c r="E1016" s="101"/>
      <c r="F1016" s="75"/>
      <c r="G1016" s="75"/>
      <c r="H1016" s="75"/>
      <c r="I1016" s="75"/>
      <c r="J1016" s="75"/>
      <c r="K1016" s="75"/>
      <c r="L1016" s="75"/>
      <c r="M1016" s="75"/>
      <c r="N1016" s="75"/>
      <c r="O1016" s="75"/>
      <c r="P1016" s="75"/>
      <c r="Q1016" s="75"/>
      <c r="R1016" s="75"/>
      <c r="S1016" s="75"/>
      <c r="T1016" s="75"/>
      <c r="U1016" s="75"/>
      <c r="V1016" s="75"/>
      <c r="W1016" s="75"/>
      <c r="X1016" s="75"/>
      <c r="Y1016" s="75"/>
      <c r="Z1016" s="75"/>
      <c r="AA1016" s="75"/>
      <c r="AB1016" s="75"/>
    </row>
    <row r="1017" spans="1:28" ht="12.5">
      <c r="A1017" s="75"/>
      <c r="B1017" s="75"/>
      <c r="C1017" s="101"/>
      <c r="D1017" s="101"/>
      <c r="E1017" s="101"/>
      <c r="F1017" s="75"/>
      <c r="G1017" s="75"/>
      <c r="H1017" s="75"/>
      <c r="I1017" s="75"/>
      <c r="J1017" s="75"/>
      <c r="K1017" s="75"/>
      <c r="L1017" s="75"/>
      <c r="M1017" s="75"/>
      <c r="N1017" s="75"/>
      <c r="O1017" s="75"/>
      <c r="P1017" s="75"/>
      <c r="Q1017" s="75"/>
      <c r="R1017" s="75"/>
      <c r="S1017" s="75"/>
      <c r="T1017" s="75"/>
      <c r="U1017" s="75"/>
      <c r="V1017" s="75"/>
      <c r="W1017" s="75"/>
      <c r="X1017" s="75"/>
      <c r="Y1017" s="75"/>
      <c r="Z1017" s="75"/>
      <c r="AA1017" s="75"/>
      <c r="AB1017" s="75"/>
    </row>
    <row r="1018" spans="1:28" ht="12.5">
      <c r="A1018" s="75"/>
      <c r="B1018" s="75"/>
      <c r="C1018" s="101"/>
      <c r="D1018" s="101"/>
      <c r="E1018" s="101"/>
      <c r="F1018" s="75"/>
      <c r="G1018" s="75"/>
      <c r="H1018" s="75"/>
      <c r="I1018" s="75"/>
      <c r="J1018" s="75"/>
      <c r="K1018" s="75"/>
      <c r="L1018" s="75"/>
      <c r="M1018" s="75"/>
      <c r="N1018" s="75"/>
      <c r="O1018" s="75"/>
      <c r="P1018" s="75"/>
      <c r="Q1018" s="75"/>
      <c r="R1018" s="75"/>
      <c r="S1018" s="75"/>
      <c r="T1018" s="75"/>
      <c r="U1018" s="75"/>
      <c r="V1018" s="75"/>
      <c r="W1018" s="75"/>
      <c r="X1018" s="75"/>
      <c r="Y1018" s="75"/>
      <c r="Z1018" s="75"/>
      <c r="AA1018" s="75"/>
      <c r="AB1018" s="75"/>
    </row>
    <row r="1019" spans="1:28" ht="12.5">
      <c r="A1019" s="75"/>
      <c r="B1019" s="75"/>
      <c r="C1019" s="101"/>
      <c r="D1019" s="101"/>
      <c r="E1019" s="101"/>
      <c r="F1019" s="75"/>
      <c r="G1019" s="75"/>
      <c r="H1019" s="75"/>
      <c r="I1019" s="75"/>
      <c r="J1019" s="75"/>
      <c r="K1019" s="75"/>
      <c r="L1019" s="75"/>
      <c r="M1019" s="75"/>
      <c r="N1019" s="75"/>
      <c r="O1019" s="75"/>
      <c r="P1019" s="75"/>
      <c r="Q1019" s="75"/>
      <c r="R1019" s="75"/>
      <c r="S1019" s="75"/>
      <c r="T1019" s="75"/>
      <c r="U1019" s="75"/>
      <c r="V1019" s="75"/>
      <c r="W1019" s="75"/>
      <c r="X1019" s="75"/>
      <c r="Y1019" s="75"/>
      <c r="Z1019" s="75"/>
      <c r="AA1019" s="75"/>
      <c r="AB1019" s="75"/>
    </row>
    <row r="1020" spans="1:28" ht="12.5">
      <c r="A1020" s="75"/>
      <c r="B1020" s="75"/>
      <c r="C1020" s="101"/>
      <c r="D1020" s="101"/>
      <c r="E1020" s="101"/>
      <c r="F1020" s="75"/>
      <c r="G1020" s="75"/>
      <c r="H1020" s="75"/>
      <c r="I1020" s="75"/>
      <c r="J1020" s="75"/>
      <c r="K1020" s="75"/>
      <c r="L1020" s="75"/>
      <c r="M1020" s="75"/>
      <c r="N1020" s="75"/>
      <c r="O1020" s="75"/>
      <c r="P1020" s="75"/>
      <c r="Q1020" s="75"/>
      <c r="R1020" s="75"/>
      <c r="S1020" s="75"/>
      <c r="T1020" s="75"/>
      <c r="U1020" s="75"/>
      <c r="V1020" s="75"/>
      <c r="W1020" s="75"/>
      <c r="X1020" s="75"/>
      <c r="Y1020" s="75"/>
      <c r="Z1020" s="75"/>
      <c r="AA1020" s="75"/>
      <c r="AB1020" s="75"/>
    </row>
    <row r="1021" spans="1:28" ht="12.5">
      <c r="A1021" s="75"/>
      <c r="B1021" s="75"/>
      <c r="C1021" s="101"/>
      <c r="D1021" s="101"/>
      <c r="E1021" s="101"/>
      <c r="F1021" s="75"/>
      <c r="G1021" s="75"/>
      <c r="H1021" s="75"/>
      <c r="I1021" s="75"/>
      <c r="J1021" s="75"/>
      <c r="K1021" s="75"/>
      <c r="L1021" s="75"/>
      <c r="M1021" s="75"/>
      <c r="N1021" s="75"/>
      <c r="O1021" s="75"/>
      <c r="P1021" s="75"/>
      <c r="Q1021" s="75"/>
      <c r="R1021" s="75"/>
      <c r="S1021" s="75"/>
      <c r="T1021" s="75"/>
      <c r="U1021" s="75"/>
      <c r="V1021" s="75"/>
      <c r="W1021" s="75"/>
      <c r="X1021" s="75"/>
      <c r="Y1021" s="75"/>
      <c r="Z1021" s="75"/>
      <c r="AA1021" s="75"/>
      <c r="AB1021" s="75"/>
    </row>
    <row r="1022" spans="1:28" ht="12.5">
      <c r="A1022" s="75"/>
      <c r="B1022" s="75"/>
      <c r="C1022" s="101"/>
      <c r="D1022" s="101"/>
      <c r="E1022" s="101"/>
      <c r="F1022" s="75"/>
      <c r="G1022" s="75"/>
      <c r="H1022" s="75"/>
      <c r="I1022" s="75"/>
      <c r="J1022" s="75"/>
      <c r="K1022" s="75"/>
      <c r="L1022" s="75"/>
      <c r="M1022" s="75"/>
      <c r="N1022" s="75"/>
      <c r="O1022" s="75"/>
      <c r="P1022" s="75"/>
      <c r="Q1022" s="75"/>
      <c r="R1022" s="75"/>
      <c r="S1022" s="75"/>
      <c r="T1022" s="75"/>
      <c r="U1022" s="75"/>
      <c r="V1022" s="75"/>
      <c r="W1022" s="75"/>
      <c r="X1022" s="75"/>
      <c r="Y1022" s="75"/>
      <c r="Z1022" s="75"/>
      <c r="AA1022" s="75"/>
      <c r="AB1022" s="75"/>
    </row>
    <row r="1023" spans="1:28" ht="12.5">
      <c r="A1023" s="75"/>
      <c r="B1023" s="75"/>
      <c r="C1023" s="101"/>
      <c r="D1023" s="101"/>
      <c r="E1023" s="101"/>
      <c r="F1023" s="75"/>
      <c r="G1023" s="75"/>
      <c r="H1023" s="75"/>
      <c r="I1023" s="75"/>
      <c r="J1023" s="75"/>
      <c r="K1023" s="75"/>
      <c r="L1023" s="75"/>
      <c r="M1023" s="75"/>
      <c r="N1023" s="75"/>
      <c r="O1023" s="75"/>
      <c r="P1023" s="75"/>
      <c r="Q1023" s="75"/>
      <c r="R1023" s="75"/>
      <c r="S1023" s="75"/>
      <c r="T1023" s="75"/>
      <c r="U1023" s="75"/>
      <c r="V1023" s="75"/>
      <c r="W1023" s="75"/>
      <c r="X1023" s="75"/>
      <c r="Y1023" s="75"/>
      <c r="Z1023" s="75"/>
      <c r="AA1023" s="75"/>
      <c r="AB1023" s="75"/>
    </row>
    <row r="1024" spans="1:28" ht="12.5">
      <c r="A1024" s="75"/>
      <c r="B1024" s="75"/>
      <c r="C1024" s="101"/>
      <c r="D1024" s="101"/>
      <c r="E1024" s="101"/>
      <c r="F1024" s="75"/>
      <c r="G1024" s="75"/>
      <c r="H1024" s="75"/>
      <c r="I1024" s="75"/>
      <c r="J1024" s="75"/>
      <c r="K1024" s="75"/>
      <c r="L1024" s="75"/>
      <c r="M1024" s="75"/>
      <c r="N1024" s="75"/>
      <c r="O1024" s="75"/>
      <c r="P1024" s="75"/>
      <c r="Q1024" s="75"/>
      <c r="R1024" s="75"/>
      <c r="S1024" s="75"/>
      <c r="T1024" s="75"/>
      <c r="U1024" s="75"/>
      <c r="V1024" s="75"/>
      <c r="W1024" s="75"/>
      <c r="X1024" s="75"/>
      <c r="Y1024" s="75"/>
      <c r="Z1024" s="75"/>
      <c r="AA1024" s="75"/>
      <c r="AB1024" s="75"/>
    </row>
    <row r="1025" spans="1:28" ht="12.5">
      <c r="A1025" s="75"/>
      <c r="B1025" s="75"/>
      <c r="C1025" s="101"/>
      <c r="D1025" s="101"/>
      <c r="E1025" s="101"/>
      <c r="F1025" s="75"/>
      <c r="G1025" s="75"/>
      <c r="H1025" s="75"/>
      <c r="I1025" s="75"/>
      <c r="J1025" s="75"/>
      <c r="K1025" s="75"/>
      <c r="L1025" s="75"/>
      <c r="M1025" s="75"/>
      <c r="N1025" s="75"/>
      <c r="O1025" s="75"/>
      <c r="P1025" s="75"/>
      <c r="Q1025" s="75"/>
      <c r="R1025" s="75"/>
      <c r="S1025" s="75"/>
      <c r="T1025" s="75"/>
      <c r="U1025" s="75"/>
      <c r="V1025" s="75"/>
      <c r="W1025" s="75"/>
      <c r="X1025" s="75"/>
      <c r="Y1025" s="75"/>
      <c r="Z1025" s="75"/>
      <c r="AA1025" s="75"/>
      <c r="AB1025" s="75"/>
    </row>
    <row r="1026" spans="1:28" ht="12.5">
      <c r="A1026" s="75"/>
      <c r="B1026" s="75"/>
      <c r="C1026" s="101"/>
      <c r="D1026" s="101"/>
      <c r="E1026" s="101"/>
      <c r="F1026" s="75"/>
      <c r="G1026" s="75"/>
      <c r="H1026" s="75"/>
      <c r="I1026" s="75"/>
      <c r="J1026" s="75"/>
      <c r="K1026" s="75"/>
      <c r="L1026" s="75"/>
      <c r="M1026" s="75"/>
      <c r="N1026" s="75"/>
      <c r="O1026" s="75"/>
      <c r="P1026" s="75"/>
      <c r="Q1026" s="75"/>
      <c r="R1026" s="75"/>
      <c r="S1026" s="75"/>
      <c r="T1026" s="75"/>
      <c r="U1026" s="75"/>
      <c r="V1026" s="75"/>
      <c r="W1026" s="75"/>
      <c r="X1026" s="75"/>
      <c r="Y1026" s="75"/>
      <c r="Z1026" s="75"/>
      <c r="AA1026" s="75"/>
      <c r="AB1026" s="75"/>
    </row>
    <row r="1027" spans="1:28" ht="12.5">
      <c r="A1027" s="75"/>
      <c r="B1027" s="75"/>
      <c r="C1027" s="101"/>
      <c r="D1027" s="101"/>
      <c r="E1027" s="101"/>
      <c r="F1027" s="75"/>
      <c r="G1027" s="75"/>
      <c r="H1027" s="75"/>
      <c r="I1027" s="75"/>
      <c r="J1027" s="75"/>
      <c r="K1027" s="75"/>
      <c r="L1027" s="75"/>
      <c r="M1027" s="75"/>
      <c r="N1027" s="75"/>
      <c r="O1027" s="75"/>
      <c r="P1027" s="75"/>
      <c r="Q1027" s="75"/>
      <c r="R1027" s="75"/>
      <c r="S1027" s="75"/>
      <c r="T1027" s="75"/>
      <c r="U1027" s="75"/>
      <c r="V1027" s="75"/>
      <c r="W1027" s="75"/>
      <c r="X1027" s="75"/>
      <c r="Y1027" s="75"/>
      <c r="Z1027" s="75"/>
      <c r="AA1027" s="75"/>
      <c r="AB1027" s="75"/>
    </row>
    <row r="1028" spans="1:28" ht="12.5">
      <c r="A1028" s="75"/>
      <c r="B1028" s="75"/>
      <c r="C1028" s="101"/>
      <c r="D1028" s="101"/>
      <c r="E1028" s="101"/>
      <c r="F1028" s="75"/>
      <c r="G1028" s="75"/>
      <c r="H1028" s="75"/>
      <c r="I1028" s="75"/>
      <c r="J1028" s="75"/>
      <c r="K1028" s="75"/>
      <c r="L1028" s="75"/>
      <c r="M1028" s="75"/>
      <c r="N1028" s="75"/>
      <c r="O1028" s="75"/>
      <c r="P1028" s="75"/>
      <c r="Q1028" s="75"/>
      <c r="R1028" s="75"/>
      <c r="S1028" s="75"/>
      <c r="T1028" s="75"/>
      <c r="U1028" s="75"/>
      <c r="V1028" s="75"/>
      <c r="W1028" s="75"/>
      <c r="X1028" s="75"/>
      <c r="Y1028" s="75"/>
      <c r="Z1028" s="75"/>
      <c r="AA1028" s="75"/>
      <c r="AB1028" s="75"/>
    </row>
    <row r="1029" spans="1:28" ht="12.5">
      <c r="A1029" s="75"/>
      <c r="B1029" s="75"/>
      <c r="C1029" s="101"/>
      <c r="D1029" s="101"/>
      <c r="E1029" s="101"/>
      <c r="F1029" s="75"/>
      <c r="G1029" s="75"/>
      <c r="H1029" s="75"/>
      <c r="I1029" s="75"/>
      <c r="J1029" s="75"/>
      <c r="K1029" s="75"/>
      <c r="L1029" s="75"/>
      <c r="M1029" s="75"/>
      <c r="N1029" s="75"/>
      <c r="O1029" s="75"/>
      <c r="P1029" s="75"/>
      <c r="Q1029" s="75"/>
      <c r="R1029" s="75"/>
      <c r="S1029" s="75"/>
      <c r="T1029" s="75"/>
      <c r="U1029" s="75"/>
      <c r="V1029" s="75"/>
      <c r="W1029" s="75"/>
      <c r="X1029" s="75"/>
      <c r="Y1029" s="75"/>
      <c r="Z1029" s="75"/>
      <c r="AA1029" s="75"/>
      <c r="AB1029" s="75"/>
    </row>
    <row r="1030" spans="1:28" ht="12.5">
      <c r="A1030" s="75"/>
      <c r="B1030" s="75"/>
      <c r="C1030" s="101"/>
      <c r="D1030" s="101"/>
      <c r="E1030" s="101"/>
      <c r="F1030" s="75"/>
      <c r="G1030" s="75"/>
      <c r="H1030" s="75"/>
      <c r="I1030" s="75"/>
      <c r="J1030" s="75"/>
      <c r="K1030" s="75"/>
      <c r="L1030" s="75"/>
      <c r="M1030" s="75"/>
      <c r="N1030" s="75"/>
      <c r="O1030" s="75"/>
      <c r="P1030" s="75"/>
      <c r="Q1030" s="75"/>
      <c r="R1030" s="75"/>
      <c r="S1030" s="75"/>
      <c r="T1030" s="75"/>
      <c r="U1030" s="75"/>
      <c r="V1030" s="75"/>
      <c r="W1030" s="75"/>
      <c r="X1030" s="75"/>
      <c r="Y1030" s="75"/>
      <c r="Z1030" s="75"/>
      <c r="AA1030" s="75"/>
      <c r="AB1030" s="75"/>
    </row>
    <row r="1031" spans="1:28" ht="12.5">
      <c r="A1031" s="75"/>
      <c r="B1031" s="75"/>
      <c r="C1031" s="101"/>
      <c r="D1031" s="101"/>
      <c r="E1031" s="101"/>
      <c r="F1031" s="75"/>
      <c r="G1031" s="75"/>
      <c r="H1031" s="75"/>
      <c r="I1031" s="75"/>
      <c r="J1031" s="75"/>
      <c r="K1031" s="75"/>
      <c r="L1031" s="75"/>
      <c r="M1031" s="75"/>
      <c r="N1031" s="75"/>
      <c r="O1031" s="75"/>
      <c r="P1031" s="75"/>
      <c r="Q1031" s="75"/>
      <c r="R1031" s="75"/>
      <c r="S1031" s="75"/>
      <c r="T1031" s="75"/>
      <c r="U1031" s="75"/>
      <c r="V1031" s="75"/>
      <c r="W1031" s="75"/>
      <c r="X1031" s="75"/>
      <c r="Y1031" s="75"/>
      <c r="Z1031" s="75"/>
      <c r="AA1031" s="75"/>
      <c r="AB1031" s="75"/>
    </row>
    <row r="1032" spans="1:28" ht="12.5">
      <c r="A1032" s="75"/>
      <c r="B1032" s="75"/>
      <c r="C1032" s="101"/>
      <c r="D1032" s="101"/>
      <c r="E1032" s="101"/>
      <c r="F1032" s="75"/>
      <c r="G1032" s="75"/>
      <c r="H1032" s="75"/>
      <c r="I1032" s="75"/>
      <c r="J1032" s="75"/>
      <c r="K1032" s="75"/>
      <c r="L1032" s="75"/>
      <c r="M1032" s="75"/>
      <c r="N1032" s="75"/>
      <c r="O1032" s="75"/>
      <c r="P1032" s="75"/>
      <c r="Q1032" s="75"/>
      <c r="R1032" s="75"/>
      <c r="S1032" s="75"/>
      <c r="T1032" s="75"/>
      <c r="U1032" s="75"/>
      <c r="V1032" s="75"/>
      <c r="W1032" s="75"/>
      <c r="X1032" s="75"/>
      <c r="Y1032" s="75"/>
      <c r="Z1032" s="75"/>
      <c r="AA1032" s="75"/>
      <c r="AB1032" s="75"/>
    </row>
    <row r="1033" spans="1:28" ht="12.5">
      <c r="A1033" s="75"/>
      <c r="B1033" s="75"/>
      <c r="C1033" s="101"/>
      <c r="D1033" s="101"/>
      <c r="E1033" s="101"/>
      <c r="F1033" s="75"/>
      <c r="G1033" s="75"/>
      <c r="H1033" s="75"/>
      <c r="I1033" s="75"/>
      <c r="J1033" s="75"/>
      <c r="K1033" s="75"/>
      <c r="L1033" s="75"/>
      <c r="M1033" s="75"/>
      <c r="N1033" s="75"/>
      <c r="O1033" s="75"/>
      <c r="P1033" s="75"/>
      <c r="Q1033" s="75"/>
      <c r="R1033" s="75"/>
      <c r="S1033" s="75"/>
      <c r="T1033" s="75"/>
      <c r="U1033" s="75"/>
      <c r="V1033" s="75"/>
      <c r="W1033" s="75"/>
      <c r="X1033" s="75"/>
      <c r="Y1033" s="75"/>
      <c r="Z1033" s="75"/>
      <c r="AA1033" s="75"/>
      <c r="AB1033" s="75"/>
    </row>
    <row r="1034" spans="1:28" ht="12.5">
      <c r="A1034" s="75"/>
      <c r="B1034" s="75"/>
      <c r="C1034" s="101"/>
      <c r="D1034" s="101"/>
      <c r="E1034" s="101"/>
      <c r="F1034" s="75"/>
      <c r="G1034" s="75"/>
      <c r="H1034" s="75"/>
      <c r="I1034" s="75"/>
      <c r="J1034" s="75"/>
      <c r="K1034" s="75"/>
      <c r="L1034" s="75"/>
      <c r="M1034" s="75"/>
      <c r="N1034" s="75"/>
      <c r="O1034" s="75"/>
      <c r="P1034" s="75"/>
      <c r="Q1034" s="75"/>
      <c r="R1034" s="75"/>
      <c r="S1034" s="75"/>
      <c r="T1034" s="75"/>
      <c r="U1034" s="75"/>
      <c r="V1034" s="75"/>
      <c r="W1034" s="75"/>
      <c r="X1034" s="75"/>
      <c r="Y1034" s="75"/>
      <c r="Z1034" s="75"/>
      <c r="AA1034" s="75"/>
      <c r="AB1034" s="75"/>
    </row>
    <row r="1035" spans="1:28" ht="12.5">
      <c r="A1035" s="75"/>
      <c r="B1035" s="75"/>
      <c r="C1035" s="101"/>
      <c r="D1035" s="101"/>
      <c r="E1035" s="101"/>
      <c r="F1035" s="75"/>
      <c r="G1035" s="75"/>
      <c r="H1035" s="75"/>
      <c r="I1035" s="75"/>
      <c r="J1035" s="75"/>
      <c r="K1035" s="75"/>
      <c r="L1035" s="75"/>
      <c r="M1035" s="75"/>
      <c r="N1035" s="75"/>
      <c r="O1035" s="75"/>
      <c r="P1035" s="75"/>
      <c r="Q1035" s="75"/>
      <c r="R1035" s="75"/>
      <c r="S1035" s="75"/>
      <c r="T1035" s="75"/>
      <c r="U1035" s="75"/>
      <c r="V1035" s="75"/>
      <c r="W1035" s="75"/>
      <c r="X1035" s="75"/>
      <c r="Y1035" s="75"/>
      <c r="Z1035" s="75"/>
      <c r="AA1035" s="75"/>
      <c r="AB1035" s="75"/>
    </row>
    <row r="1036" spans="1:28" ht="12.5">
      <c r="A1036" s="75"/>
      <c r="B1036" s="75"/>
      <c r="C1036" s="101"/>
      <c r="D1036" s="101"/>
      <c r="E1036" s="101"/>
      <c r="F1036" s="75"/>
      <c r="G1036" s="75"/>
      <c r="H1036" s="75"/>
      <c r="I1036" s="75"/>
      <c r="J1036" s="75"/>
      <c r="K1036" s="75"/>
      <c r="L1036" s="75"/>
      <c r="M1036" s="75"/>
      <c r="N1036" s="75"/>
      <c r="O1036" s="75"/>
      <c r="P1036" s="75"/>
      <c r="Q1036" s="75"/>
      <c r="R1036" s="75"/>
      <c r="S1036" s="75"/>
      <c r="T1036" s="75"/>
      <c r="U1036" s="75"/>
      <c r="V1036" s="75"/>
      <c r="W1036" s="75"/>
      <c r="X1036" s="75"/>
      <c r="Y1036" s="75"/>
      <c r="Z1036" s="75"/>
      <c r="AA1036" s="75"/>
      <c r="AB1036" s="75"/>
    </row>
    <row r="1037" spans="1:28" ht="12.5">
      <c r="A1037" s="75"/>
      <c r="B1037" s="75"/>
      <c r="C1037" s="101"/>
      <c r="D1037" s="101"/>
      <c r="E1037" s="101"/>
      <c r="F1037" s="75"/>
      <c r="G1037" s="75"/>
      <c r="H1037" s="75"/>
      <c r="I1037" s="75"/>
      <c r="J1037" s="75"/>
      <c r="K1037" s="75"/>
      <c r="L1037" s="75"/>
      <c r="M1037" s="75"/>
      <c r="N1037" s="75"/>
      <c r="O1037" s="75"/>
      <c r="P1037" s="75"/>
      <c r="Q1037" s="75"/>
      <c r="R1037" s="75"/>
      <c r="S1037" s="75"/>
      <c r="T1037" s="75"/>
      <c r="U1037" s="75"/>
      <c r="V1037" s="75"/>
      <c r="W1037" s="75"/>
      <c r="X1037" s="75"/>
      <c r="Y1037" s="75"/>
      <c r="Z1037" s="75"/>
      <c r="AA1037" s="75"/>
      <c r="AB1037" s="75"/>
    </row>
    <row r="1038" spans="1:28" ht="12.5">
      <c r="A1038" s="75"/>
      <c r="B1038" s="75"/>
      <c r="C1038" s="101"/>
      <c r="D1038" s="101"/>
      <c r="E1038" s="101"/>
      <c r="F1038" s="75"/>
      <c r="G1038" s="75"/>
      <c r="H1038" s="75"/>
      <c r="I1038" s="75"/>
      <c r="J1038" s="75"/>
      <c r="K1038" s="75"/>
      <c r="L1038" s="75"/>
      <c r="M1038" s="75"/>
      <c r="N1038" s="75"/>
      <c r="O1038" s="75"/>
      <c r="P1038" s="75"/>
      <c r="Q1038" s="75"/>
      <c r="R1038" s="75"/>
      <c r="S1038" s="75"/>
      <c r="T1038" s="75"/>
      <c r="U1038" s="75"/>
      <c r="V1038" s="75"/>
      <c r="W1038" s="75"/>
      <c r="X1038" s="75"/>
      <c r="Y1038" s="75"/>
      <c r="Z1038" s="75"/>
      <c r="AA1038" s="75"/>
      <c r="AB1038" s="75"/>
    </row>
    <row r="1039" spans="1:28" ht="12.5">
      <c r="A1039" s="75"/>
      <c r="B1039" s="75"/>
      <c r="C1039" s="101"/>
      <c r="D1039" s="101"/>
      <c r="E1039" s="101"/>
      <c r="F1039" s="75"/>
      <c r="G1039" s="75"/>
      <c r="H1039" s="75"/>
      <c r="I1039" s="75"/>
      <c r="J1039" s="75"/>
      <c r="K1039" s="75"/>
      <c r="L1039" s="75"/>
      <c r="M1039" s="75"/>
      <c r="N1039" s="75"/>
      <c r="O1039" s="75"/>
      <c r="P1039" s="75"/>
      <c r="Q1039" s="75"/>
      <c r="R1039" s="75"/>
      <c r="S1039" s="75"/>
      <c r="T1039" s="75"/>
      <c r="U1039" s="75"/>
      <c r="V1039" s="75"/>
      <c r="W1039" s="75"/>
      <c r="X1039" s="75"/>
      <c r="Y1039" s="75"/>
      <c r="Z1039" s="75"/>
      <c r="AA1039" s="75"/>
      <c r="AB1039" s="75"/>
    </row>
  </sheetData>
  <mergeCells count="82">
    <mergeCell ref="A56:G56"/>
    <mergeCell ref="J56:K56"/>
    <mergeCell ref="A57:G57"/>
    <mergeCell ref="J57:K57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34:B34"/>
    <mergeCell ref="J44:K44"/>
    <mergeCell ref="J45:K45"/>
    <mergeCell ref="A35:B35"/>
    <mergeCell ref="A40:B40"/>
    <mergeCell ref="A41:B41"/>
    <mergeCell ref="A42:B42"/>
    <mergeCell ref="A43:B43"/>
    <mergeCell ref="A44:E44"/>
    <mergeCell ref="A45:G45"/>
    <mergeCell ref="A29:B29"/>
    <mergeCell ref="A30:B30"/>
    <mergeCell ref="A31:B31"/>
    <mergeCell ref="A32:B32"/>
    <mergeCell ref="A33:B33"/>
    <mergeCell ref="A26:E26"/>
    <mergeCell ref="J26:K26"/>
    <mergeCell ref="A27:G27"/>
    <mergeCell ref="J27:K27"/>
    <mergeCell ref="A28:B28"/>
    <mergeCell ref="J1:K1"/>
    <mergeCell ref="N1:Q1"/>
    <mergeCell ref="A3:D3"/>
    <mergeCell ref="A4:B4"/>
    <mergeCell ref="J4:K4"/>
    <mergeCell ref="A1:B2"/>
    <mergeCell ref="C1:C2"/>
    <mergeCell ref="D1:D2"/>
    <mergeCell ref="E1:E2"/>
    <mergeCell ref="F1:G1"/>
    <mergeCell ref="A99:B99"/>
    <mergeCell ref="A90:B90"/>
    <mergeCell ref="A91:B91"/>
    <mergeCell ref="A92:B92"/>
    <mergeCell ref="A93:B93"/>
    <mergeCell ref="A94:B94"/>
    <mergeCell ref="A95:B95"/>
    <mergeCell ref="A96:B96"/>
    <mergeCell ref="A88:C88"/>
    <mergeCell ref="A89:G89"/>
    <mergeCell ref="J89:K89"/>
    <mergeCell ref="A97:B97"/>
    <mergeCell ref="A98:B98"/>
    <mergeCell ref="A78:B78"/>
    <mergeCell ref="A79:B79"/>
    <mergeCell ref="A80:B80"/>
    <mergeCell ref="A81:B81"/>
    <mergeCell ref="A82:C82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</mergeCells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30-31 Снаряжение</vt:lpstr>
      <vt:lpstr>Казна</vt:lpstr>
      <vt:lpstr>Ремнабор 30-31</vt:lpstr>
      <vt:lpstr>СБ 30.03.2024 - День 1</vt:lpstr>
      <vt:lpstr>ВС 31.03.2024 - День 2</vt:lpstr>
      <vt:lpstr>Список на закупку 30-31.03.2024</vt:lpstr>
      <vt:lpstr>Раскладка 6-7 апреля</vt:lpstr>
      <vt:lpstr>Список на закупку 6-7.04.2024</vt:lpstr>
      <vt:lpstr>Ремнабор 6-7 апреля</vt:lpstr>
      <vt:lpstr>Аптечка 6-7 апреля</vt:lpstr>
      <vt:lpstr>Снаряжение 6-7 апреля</vt:lpstr>
      <vt:lpstr>Раскладка 13-14.04.2024</vt:lpstr>
      <vt:lpstr>Список на закупку 13-14.04.2024</vt:lpstr>
      <vt:lpstr>Снаряжение 13-14 апреля</vt:lpstr>
      <vt:lpstr>Снаряжение Поход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ArtNeD ArtNeD</dc:creator>
  <cp:lastModifiedBy>ArtNeD ArtNeD</cp:lastModifiedBy>
  <dcterms:created xsi:type="dcterms:W3CDTF">2024-04-24T22:33:05Z</dcterms:created>
  <dcterms:modified xsi:type="dcterms:W3CDTF">2024-04-24T22:38:27Z</dcterms:modified>
</cp:coreProperties>
</file>